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19\Segundo trimestre\Cuadros Excel WEB (Valores)\"/>
    </mc:Choice>
  </mc:AlternateContent>
  <bookViews>
    <workbookView xWindow="0" yWindow="0" windowWidth="21600" windowHeight="9735"/>
  </bookViews>
  <sheets>
    <sheet name="Cuadro 4 RXS" sheetId="1" r:id="rId1"/>
  </sheets>
  <definedNames>
    <definedName name="_xlnm.Print_Area" localSheetId="0">'Cuadro 4 RXS'!$A$1:$P$168</definedName>
    <definedName name="_xlnm.Print_Titles" localSheetId="0">'Cuadro 4 RXS'!$8:$13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5" i="1" l="1"/>
  <c r="N155" i="1"/>
  <c r="O148" i="1"/>
  <c r="N148" i="1"/>
  <c r="O141" i="1"/>
  <c r="N141" i="1"/>
  <c r="O134" i="1"/>
  <c r="N134" i="1"/>
  <c r="O132" i="1"/>
  <c r="O125" i="1" s="1"/>
  <c r="O111" i="1" s="1"/>
  <c r="N132" i="1"/>
  <c r="O131" i="1"/>
  <c r="N131" i="1"/>
  <c r="N124" i="1" s="1"/>
  <c r="N110" i="1" s="1"/>
  <c r="O130" i="1"/>
  <c r="O123" i="1" s="1"/>
  <c r="O109" i="1" s="1"/>
  <c r="N130" i="1"/>
  <c r="O129" i="1"/>
  <c r="N129" i="1"/>
  <c r="N122" i="1" s="1"/>
  <c r="N108" i="1" s="1"/>
  <c r="O128" i="1"/>
  <c r="O121" i="1" s="1"/>
  <c r="O107" i="1" s="1"/>
  <c r="N128" i="1"/>
  <c r="O127" i="1"/>
  <c r="N127" i="1"/>
  <c r="N126" i="1" s="1"/>
  <c r="O126" i="1"/>
  <c r="N125" i="1"/>
  <c r="O124" i="1"/>
  <c r="N123" i="1"/>
  <c r="O122" i="1"/>
  <c r="N121" i="1"/>
  <c r="O120" i="1"/>
  <c r="O119" i="1" s="1"/>
  <c r="O112" i="1"/>
  <c r="N112" i="1"/>
  <c r="N111" i="1"/>
  <c r="O110" i="1"/>
  <c r="N109" i="1"/>
  <c r="O108" i="1"/>
  <c r="N107" i="1"/>
  <c r="O106" i="1"/>
  <c r="O105" i="1" s="1"/>
  <c r="O98" i="1"/>
  <c r="N98" i="1"/>
  <c r="O97" i="1"/>
  <c r="N97" i="1"/>
  <c r="O96" i="1"/>
  <c r="N96" i="1"/>
  <c r="O95" i="1"/>
  <c r="N95" i="1"/>
  <c r="O94" i="1"/>
  <c r="N94" i="1"/>
  <c r="O93" i="1"/>
  <c r="N93" i="1"/>
  <c r="O92" i="1"/>
  <c r="O91" i="1" s="1"/>
  <c r="N92" i="1"/>
  <c r="N91" i="1"/>
  <c r="O90" i="1"/>
  <c r="N90" i="1"/>
  <c r="O89" i="1"/>
  <c r="N89" i="1"/>
  <c r="O88" i="1"/>
  <c r="N88" i="1"/>
  <c r="O87" i="1"/>
  <c r="N87" i="1"/>
  <c r="O86" i="1"/>
  <c r="N86" i="1"/>
  <c r="O85" i="1"/>
  <c r="N85" i="1"/>
  <c r="N84" i="1" s="1"/>
  <c r="O84" i="1"/>
  <c r="O83" i="1"/>
  <c r="N83" i="1"/>
  <c r="O82" i="1"/>
  <c r="N82" i="1"/>
  <c r="O81" i="1"/>
  <c r="N81" i="1"/>
  <c r="O80" i="1"/>
  <c r="N80" i="1"/>
  <c r="O79" i="1"/>
  <c r="N79" i="1"/>
  <c r="O78" i="1"/>
  <c r="O77" i="1" s="1"/>
  <c r="N78" i="1"/>
  <c r="N77" i="1"/>
  <c r="O70" i="1"/>
  <c r="N70" i="1"/>
  <c r="O63" i="1"/>
  <c r="N63" i="1"/>
  <c r="O56" i="1"/>
  <c r="N56" i="1"/>
  <c r="O55" i="1"/>
  <c r="N55" i="1"/>
  <c r="O54" i="1"/>
  <c r="N54" i="1"/>
  <c r="O53" i="1"/>
  <c r="N53" i="1"/>
  <c r="O52" i="1"/>
  <c r="N52" i="1"/>
  <c r="O51" i="1"/>
  <c r="N51" i="1"/>
  <c r="O50" i="1"/>
  <c r="O49" i="1" s="1"/>
  <c r="N50" i="1"/>
  <c r="N49" i="1"/>
  <c r="O42" i="1"/>
  <c r="N42" i="1"/>
  <c r="O35" i="1"/>
  <c r="N35" i="1"/>
  <c r="O28" i="1"/>
  <c r="N28" i="1"/>
  <c r="O27" i="1"/>
  <c r="N27" i="1"/>
  <c r="N20" i="1" s="1"/>
  <c r="O26" i="1"/>
  <c r="O19" i="1" s="1"/>
  <c r="N26" i="1"/>
  <c r="O25" i="1"/>
  <c r="N25" i="1"/>
  <c r="N18" i="1" s="1"/>
  <c r="O24" i="1"/>
  <c r="O17" i="1" s="1"/>
  <c r="N24" i="1"/>
  <c r="O23" i="1"/>
  <c r="N23" i="1"/>
  <c r="N16" i="1" s="1"/>
  <c r="O22" i="1"/>
  <c r="O21" i="1" s="1"/>
  <c r="N22" i="1"/>
  <c r="N21" i="1"/>
  <c r="O20" i="1"/>
  <c r="N19" i="1"/>
  <c r="O18" i="1"/>
  <c r="N17" i="1"/>
  <c r="O16" i="1"/>
  <c r="N15" i="1"/>
  <c r="N14" i="1" s="1"/>
  <c r="H162" i="1"/>
  <c r="C162" i="1"/>
  <c r="H161" i="1"/>
  <c r="C161" i="1"/>
  <c r="H160" i="1"/>
  <c r="C160" i="1"/>
  <c r="H159" i="1"/>
  <c r="C159" i="1"/>
  <c r="H158" i="1"/>
  <c r="C158" i="1"/>
  <c r="H157" i="1"/>
  <c r="C157" i="1"/>
  <c r="H156" i="1"/>
  <c r="C156" i="1"/>
  <c r="L155" i="1"/>
  <c r="K155" i="1"/>
  <c r="J155" i="1"/>
  <c r="I155" i="1"/>
  <c r="H155" i="1"/>
  <c r="G155" i="1"/>
  <c r="F155" i="1"/>
  <c r="E155" i="1"/>
  <c r="D155" i="1"/>
  <c r="C155" i="1"/>
  <c r="H154" i="1"/>
  <c r="C154" i="1"/>
  <c r="H153" i="1"/>
  <c r="C153" i="1"/>
  <c r="H152" i="1"/>
  <c r="C152" i="1"/>
  <c r="H151" i="1"/>
  <c r="C151" i="1"/>
  <c r="H150" i="1"/>
  <c r="C150" i="1"/>
  <c r="H149" i="1"/>
  <c r="C149" i="1"/>
  <c r="L148" i="1"/>
  <c r="K148" i="1"/>
  <c r="J148" i="1"/>
  <c r="I148" i="1"/>
  <c r="H148" i="1"/>
  <c r="G148" i="1"/>
  <c r="F148" i="1"/>
  <c r="E148" i="1"/>
  <c r="D148" i="1"/>
  <c r="C148" i="1"/>
  <c r="H147" i="1"/>
  <c r="C147" i="1"/>
  <c r="H146" i="1"/>
  <c r="C146" i="1"/>
  <c r="H145" i="1"/>
  <c r="C145" i="1"/>
  <c r="H144" i="1"/>
  <c r="C144" i="1"/>
  <c r="H143" i="1"/>
  <c r="C143" i="1"/>
  <c r="H142" i="1"/>
  <c r="C142" i="1"/>
  <c r="L141" i="1"/>
  <c r="K141" i="1"/>
  <c r="J141" i="1"/>
  <c r="I141" i="1"/>
  <c r="H141" i="1"/>
  <c r="G141" i="1"/>
  <c r="F141" i="1"/>
  <c r="E141" i="1"/>
  <c r="D141" i="1"/>
  <c r="C141" i="1"/>
  <c r="H140" i="1"/>
  <c r="C140" i="1"/>
  <c r="H139" i="1"/>
  <c r="C139" i="1"/>
  <c r="H138" i="1"/>
  <c r="C138" i="1"/>
  <c r="H137" i="1"/>
  <c r="C137" i="1"/>
  <c r="H136" i="1"/>
  <c r="C136" i="1"/>
  <c r="H135" i="1"/>
  <c r="C135" i="1"/>
  <c r="L134" i="1"/>
  <c r="K134" i="1"/>
  <c r="J134" i="1"/>
  <c r="I134" i="1"/>
  <c r="H134" i="1"/>
  <c r="G134" i="1"/>
  <c r="F134" i="1"/>
  <c r="E134" i="1"/>
  <c r="D134" i="1"/>
  <c r="C134" i="1"/>
  <c r="L132" i="1"/>
  <c r="K132" i="1"/>
  <c r="J132" i="1"/>
  <c r="I132" i="1"/>
  <c r="H132" i="1"/>
  <c r="G132" i="1"/>
  <c r="F132" i="1"/>
  <c r="E132" i="1"/>
  <c r="D132" i="1"/>
  <c r="C132" i="1"/>
  <c r="L131" i="1"/>
  <c r="K131" i="1"/>
  <c r="J131" i="1"/>
  <c r="I131" i="1"/>
  <c r="H131" i="1"/>
  <c r="G131" i="1"/>
  <c r="F131" i="1"/>
  <c r="E131" i="1"/>
  <c r="D131" i="1"/>
  <c r="C131" i="1"/>
  <c r="L130" i="1"/>
  <c r="K130" i="1"/>
  <c r="J130" i="1"/>
  <c r="I130" i="1"/>
  <c r="H130" i="1"/>
  <c r="G130" i="1"/>
  <c r="F130" i="1"/>
  <c r="E130" i="1"/>
  <c r="D130" i="1"/>
  <c r="C130" i="1"/>
  <c r="L129" i="1"/>
  <c r="K129" i="1"/>
  <c r="J129" i="1"/>
  <c r="I129" i="1"/>
  <c r="H129" i="1"/>
  <c r="G129" i="1"/>
  <c r="F129" i="1"/>
  <c r="E129" i="1"/>
  <c r="D129" i="1"/>
  <c r="C129" i="1"/>
  <c r="L128" i="1"/>
  <c r="K128" i="1"/>
  <c r="J128" i="1"/>
  <c r="I128" i="1"/>
  <c r="H128" i="1"/>
  <c r="G128" i="1"/>
  <c r="F128" i="1"/>
  <c r="E128" i="1"/>
  <c r="D128" i="1"/>
  <c r="C128" i="1"/>
  <c r="L127" i="1"/>
  <c r="K127" i="1"/>
  <c r="J127" i="1"/>
  <c r="I127" i="1"/>
  <c r="H127" i="1"/>
  <c r="G127" i="1"/>
  <c r="F127" i="1"/>
  <c r="E127" i="1"/>
  <c r="D127" i="1"/>
  <c r="C127" i="1"/>
  <c r="L126" i="1"/>
  <c r="K126" i="1"/>
  <c r="J126" i="1"/>
  <c r="I126" i="1"/>
  <c r="H126" i="1"/>
  <c r="G126" i="1"/>
  <c r="F126" i="1"/>
  <c r="E126" i="1"/>
  <c r="D126" i="1"/>
  <c r="C126" i="1"/>
  <c r="L125" i="1"/>
  <c r="K125" i="1"/>
  <c r="J125" i="1"/>
  <c r="I125" i="1"/>
  <c r="H125" i="1"/>
  <c r="G125" i="1"/>
  <c r="F125" i="1"/>
  <c r="E125" i="1"/>
  <c r="D125" i="1"/>
  <c r="C125" i="1"/>
  <c r="L124" i="1"/>
  <c r="K124" i="1"/>
  <c r="J124" i="1"/>
  <c r="I124" i="1"/>
  <c r="H124" i="1"/>
  <c r="G124" i="1"/>
  <c r="F124" i="1"/>
  <c r="E124" i="1"/>
  <c r="D124" i="1"/>
  <c r="C124" i="1"/>
  <c r="L123" i="1"/>
  <c r="K123" i="1"/>
  <c r="J123" i="1"/>
  <c r="I123" i="1"/>
  <c r="H123" i="1"/>
  <c r="G123" i="1"/>
  <c r="F123" i="1"/>
  <c r="E123" i="1"/>
  <c r="D123" i="1"/>
  <c r="C123" i="1"/>
  <c r="L122" i="1"/>
  <c r="K122" i="1"/>
  <c r="J122" i="1"/>
  <c r="I122" i="1"/>
  <c r="H122" i="1"/>
  <c r="G122" i="1"/>
  <c r="F122" i="1"/>
  <c r="E122" i="1"/>
  <c r="D122" i="1"/>
  <c r="C122" i="1"/>
  <c r="L121" i="1"/>
  <c r="K121" i="1"/>
  <c r="J121" i="1"/>
  <c r="I121" i="1"/>
  <c r="H121" i="1"/>
  <c r="G121" i="1"/>
  <c r="F121" i="1"/>
  <c r="E121" i="1"/>
  <c r="D121" i="1"/>
  <c r="C121" i="1"/>
  <c r="L120" i="1"/>
  <c r="K120" i="1"/>
  <c r="J120" i="1"/>
  <c r="I120" i="1"/>
  <c r="H120" i="1"/>
  <c r="G120" i="1"/>
  <c r="F120" i="1"/>
  <c r="E120" i="1"/>
  <c r="D120" i="1"/>
  <c r="C120" i="1"/>
  <c r="L119" i="1"/>
  <c r="K119" i="1"/>
  <c r="J119" i="1"/>
  <c r="I119" i="1"/>
  <c r="H119" i="1"/>
  <c r="G119" i="1"/>
  <c r="F119" i="1"/>
  <c r="E119" i="1"/>
  <c r="D119" i="1"/>
  <c r="C119" i="1"/>
  <c r="H118" i="1"/>
  <c r="C118" i="1"/>
  <c r="H117" i="1"/>
  <c r="C117" i="1"/>
  <c r="H116" i="1"/>
  <c r="C116" i="1"/>
  <c r="H115" i="1"/>
  <c r="C115" i="1"/>
  <c r="H114" i="1"/>
  <c r="C114" i="1"/>
  <c r="H113" i="1"/>
  <c r="C113" i="1"/>
  <c r="L112" i="1"/>
  <c r="K112" i="1"/>
  <c r="J112" i="1"/>
  <c r="I112" i="1"/>
  <c r="H112" i="1"/>
  <c r="G112" i="1"/>
  <c r="F112" i="1"/>
  <c r="E112" i="1"/>
  <c r="D112" i="1"/>
  <c r="C112" i="1"/>
  <c r="L111" i="1"/>
  <c r="K111" i="1"/>
  <c r="J111" i="1"/>
  <c r="I111" i="1"/>
  <c r="H111" i="1"/>
  <c r="G111" i="1"/>
  <c r="F111" i="1"/>
  <c r="E111" i="1"/>
  <c r="D111" i="1"/>
  <c r="C111" i="1"/>
  <c r="L110" i="1"/>
  <c r="K110" i="1"/>
  <c r="J110" i="1"/>
  <c r="I110" i="1"/>
  <c r="H110" i="1"/>
  <c r="G110" i="1"/>
  <c r="F110" i="1"/>
  <c r="E110" i="1"/>
  <c r="D110" i="1"/>
  <c r="C110" i="1"/>
  <c r="L109" i="1"/>
  <c r="K109" i="1"/>
  <c r="J109" i="1"/>
  <c r="I109" i="1"/>
  <c r="H109" i="1"/>
  <c r="G109" i="1"/>
  <c r="F109" i="1"/>
  <c r="E109" i="1"/>
  <c r="D109" i="1"/>
  <c r="C109" i="1"/>
  <c r="L108" i="1"/>
  <c r="K108" i="1"/>
  <c r="J108" i="1"/>
  <c r="I108" i="1"/>
  <c r="H108" i="1"/>
  <c r="G108" i="1"/>
  <c r="F108" i="1"/>
  <c r="E108" i="1"/>
  <c r="D108" i="1"/>
  <c r="C108" i="1"/>
  <c r="L107" i="1"/>
  <c r="K107" i="1"/>
  <c r="J107" i="1"/>
  <c r="I107" i="1"/>
  <c r="H107" i="1"/>
  <c r="G107" i="1"/>
  <c r="F107" i="1"/>
  <c r="E107" i="1"/>
  <c r="D107" i="1"/>
  <c r="C107" i="1"/>
  <c r="L106" i="1"/>
  <c r="K106" i="1"/>
  <c r="J106" i="1"/>
  <c r="I106" i="1"/>
  <c r="H106" i="1"/>
  <c r="G106" i="1"/>
  <c r="F106" i="1"/>
  <c r="E106" i="1"/>
  <c r="D106" i="1"/>
  <c r="C106" i="1"/>
  <c r="L105" i="1"/>
  <c r="K105" i="1"/>
  <c r="J105" i="1"/>
  <c r="I105" i="1"/>
  <c r="H105" i="1"/>
  <c r="G105" i="1"/>
  <c r="F105" i="1"/>
  <c r="E105" i="1"/>
  <c r="D105" i="1"/>
  <c r="C105" i="1"/>
  <c r="H104" i="1"/>
  <c r="C104" i="1"/>
  <c r="H103" i="1"/>
  <c r="C103" i="1"/>
  <c r="H102" i="1"/>
  <c r="C102" i="1"/>
  <c r="H101" i="1"/>
  <c r="C101" i="1"/>
  <c r="H100" i="1"/>
  <c r="C100" i="1"/>
  <c r="H99" i="1"/>
  <c r="C99" i="1"/>
  <c r="L98" i="1"/>
  <c r="K98" i="1"/>
  <c r="J98" i="1"/>
  <c r="I98" i="1"/>
  <c r="H98" i="1"/>
  <c r="G98" i="1"/>
  <c r="F98" i="1"/>
  <c r="E98" i="1"/>
  <c r="D98" i="1"/>
  <c r="C98" i="1"/>
  <c r="L97" i="1"/>
  <c r="K97" i="1"/>
  <c r="J97" i="1"/>
  <c r="I97" i="1"/>
  <c r="G97" i="1"/>
  <c r="F97" i="1"/>
  <c r="E97" i="1"/>
  <c r="D97" i="1"/>
  <c r="L96" i="1"/>
  <c r="K96" i="1"/>
  <c r="J96" i="1"/>
  <c r="I96" i="1"/>
  <c r="G96" i="1"/>
  <c r="F96" i="1"/>
  <c r="E96" i="1"/>
  <c r="D96" i="1"/>
  <c r="L95" i="1"/>
  <c r="K95" i="1"/>
  <c r="J95" i="1"/>
  <c r="I95" i="1"/>
  <c r="G95" i="1"/>
  <c r="F95" i="1"/>
  <c r="E95" i="1"/>
  <c r="D95" i="1"/>
  <c r="L94" i="1"/>
  <c r="K94" i="1"/>
  <c r="J94" i="1"/>
  <c r="I94" i="1"/>
  <c r="G94" i="1"/>
  <c r="F94" i="1"/>
  <c r="E94" i="1"/>
  <c r="D94" i="1"/>
  <c r="L93" i="1"/>
  <c r="K93" i="1"/>
  <c r="J93" i="1"/>
  <c r="I93" i="1"/>
  <c r="G93" i="1"/>
  <c r="F93" i="1"/>
  <c r="E93" i="1"/>
  <c r="D93" i="1"/>
  <c r="L92" i="1"/>
  <c r="K92" i="1"/>
  <c r="J92" i="1"/>
  <c r="I92" i="1"/>
  <c r="G92" i="1"/>
  <c r="F92" i="1"/>
  <c r="E92" i="1"/>
  <c r="D92" i="1"/>
  <c r="L91" i="1"/>
  <c r="K91" i="1"/>
  <c r="J91" i="1"/>
  <c r="I91" i="1"/>
  <c r="G91" i="1"/>
  <c r="F91" i="1"/>
  <c r="E91" i="1"/>
  <c r="D91" i="1"/>
  <c r="L90" i="1"/>
  <c r="K90" i="1"/>
  <c r="J90" i="1"/>
  <c r="I90" i="1"/>
  <c r="G90" i="1"/>
  <c r="F90" i="1"/>
  <c r="E90" i="1"/>
  <c r="D90" i="1"/>
  <c r="L89" i="1"/>
  <c r="K89" i="1"/>
  <c r="J89" i="1"/>
  <c r="I89" i="1"/>
  <c r="G89" i="1"/>
  <c r="F89" i="1"/>
  <c r="E89" i="1"/>
  <c r="D89" i="1"/>
  <c r="L88" i="1"/>
  <c r="K88" i="1"/>
  <c r="J88" i="1"/>
  <c r="I88" i="1"/>
  <c r="G88" i="1"/>
  <c r="F88" i="1"/>
  <c r="E88" i="1"/>
  <c r="D88" i="1"/>
  <c r="L87" i="1"/>
  <c r="K87" i="1"/>
  <c r="J87" i="1"/>
  <c r="I87" i="1"/>
  <c r="G87" i="1"/>
  <c r="F87" i="1"/>
  <c r="E87" i="1"/>
  <c r="D87" i="1"/>
  <c r="L86" i="1"/>
  <c r="K86" i="1"/>
  <c r="J86" i="1"/>
  <c r="I86" i="1"/>
  <c r="G86" i="1"/>
  <c r="F86" i="1"/>
  <c r="E86" i="1"/>
  <c r="D86" i="1"/>
  <c r="L85" i="1"/>
  <c r="K85" i="1"/>
  <c r="J85" i="1"/>
  <c r="I85" i="1"/>
  <c r="G85" i="1"/>
  <c r="F85" i="1"/>
  <c r="E85" i="1"/>
  <c r="D85" i="1"/>
  <c r="L84" i="1"/>
  <c r="K84" i="1"/>
  <c r="J84" i="1"/>
  <c r="I84" i="1"/>
  <c r="G84" i="1"/>
  <c r="F84" i="1"/>
  <c r="E84" i="1"/>
  <c r="D84" i="1"/>
  <c r="L83" i="1"/>
  <c r="K83" i="1"/>
  <c r="J83" i="1"/>
  <c r="I83" i="1"/>
  <c r="G83" i="1"/>
  <c r="F83" i="1"/>
  <c r="E83" i="1"/>
  <c r="D83" i="1"/>
  <c r="L82" i="1"/>
  <c r="K82" i="1"/>
  <c r="J82" i="1"/>
  <c r="I82" i="1"/>
  <c r="G82" i="1"/>
  <c r="F82" i="1"/>
  <c r="E82" i="1"/>
  <c r="D82" i="1"/>
  <c r="L81" i="1"/>
  <c r="K81" i="1"/>
  <c r="J81" i="1"/>
  <c r="I81" i="1"/>
  <c r="G81" i="1"/>
  <c r="F81" i="1"/>
  <c r="E81" i="1"/>
  <c r="D81" i="1"/>
  <c r="L80" i="1"/>
  <c r="K80" i="1"/>
  <c r="J80" i="1"/>
  <c r="I80" i="1"/>
  <c r="G80" i="1"/>
  <c r="F80" i="1"/>
  <c r="E80" i="1"/>
  <c r="D80" i="1"/>
  <c r="L79" i="1"/>
  <c r="K79" i="1"/>
  <c r="J79" i="1"/>
  <c r="I79" i="1"/>
  <c r="G79" i="1"/>
  <c r="F79" i="1"/>
  <c r="E79" i="1"/>
  <c r="D79" i="1"/>
  <c r="L78" i="1"/>
  <c r="K78" i="1"/>
  <c r="J78" i="1"/>
  <c r="I78" i="1"/>
  <c r="G78" i="1"/>
  <c r="F78" i="1"/>
  <c r="E78" i="1"/>
  <c r="D78" i="1"/>
  <c r="L77" i="1"/>
  <c r="K77" i="1"/>
  <c r="J77" i="1"/>
  <c r="I77" i="1"/>
  <c r="G77" i="1"/>
  <c r="F77" i="1"/>
  <c r="E77" i="1"/>
  <c r="D77" i="1"/>
  <c r="H76" i="1"/>
  <c r="C76" i="1"/>
  <c r="H75" i="1"/>
  <c r="C75" i="1"/>
  <c r="H74" i="1"/>
  <c r="C74" i="1"/>
  <c r="H73" i="1"/>
  <c r="C73" i="1"/>
  <c r="H72" i="1"/>
  <c r="C72" i="1"/>
  <c r="H71" i="1"/>
  <c r="C71" i="1"/>
  <c r="L70" i="1"/>
  <c r="K70" i="1"/>
  <c r="J70" i="1"/>
  <c r="I70" i="1"/>
  <c r="H70" i="1"/>
  <c r="G70" i="1"/>
  <c r="F70" i="1"/>
  <c r="E70" i="1"/>
  <c r="D70" i="1"/>
  <c r="C70" i="1"/>
  <c r="H69" i="1"/>
  <c r="C69" i="1"/>
  <c r="H68" i="1"/>
  <c r="C68" i="1"/>
  <c r="H67" i="1"/>
  <c r="C67" i="1"/>
  <c r="H66" i="1"/>
  <c r="C66" i="1"/>
  <c r="H65" i="1"/>
  <c r="C65" i="1"/>
  <c r="H64" i="1"/>
  <c r="C64" i="1"/>
  <c r="L63" i="1"/>
  <c r="K63" i="1"/>
  <c r="J63" i="1"/>
  <c r="I63" i="1"/>
  <c r="H63" i="1"/>
  <c r="G63" i="1"/>
  <c r="F63" i="1"/>
  <c r="E63" i="1"/>
  <c r="D63" i="1"/>
  <c r="C63" i="1"/>
  <c r="H62" i="1"/>
  <c r="C62" i="1"/>
  <c r="H61" i="1"/>
  <c r="C61" i="1"/>
  <c r="H60" i="1"/>
  <c r="C60" i="1"/>
  <c r="C53" i="1" s="1"/>
  <c r="H59" i="1"/>
  <c r="C59" i="1"/>
  <c r="H58" i="1"/>
  <c r="C58" i="1"/>
  <c r="H57" i="1"/>
  <c r="C57" i="1"/>
  <c r="L56" i="1"/>
  <c r="K56" i="1"/>
  <c r="J56" i="1"/>
  <c r="I56" i="1"/>
  <c r="H56" i="1"/>
  <c r="G56" i="1"/>
  <c r="F56" i="1"/>
  <c r="E56" i="1"/>
  <c r="D56" i="1"/>
  <c r="C56" i="1"/>
  <c r="L55" i="1"/>
  <c r="K55" i="1"/>
  <c r="J55" i="1"/>
  <c r="I55" i="1"/>
  <c r="H55" i="1"/>
  <c r="G55" i="1"/>
  <c r="F55" i="1"/>
  <c r="E55" i="1"/>
  <c r="D55" i="1"/>
  <c r="C55" i="1"/>
  <c r="L54" i="1"/>
  <c r="K54" i="1"/>
  <c r="J54" i="1"/>
  <c r="I54" i="1"/>
  <c r="H54" i="1"/>
  <c r="G54" i="1"/>
  <c r="F54" i="1"/>
  <c r="E54" i="1"/>
  <c r="D54" i="1"/>
  <c r="C54" i="1"/>
  <c r="L53" i="1"/>
  <c r="K53" i="1"/>
  <c r="J53" i="1"/>
  <c r="I53" i="1"/>
  <c r="H53" i="1"/>
  <c r="G53" i="1"/>
  <c r="F53" i="1"/>
  <c r="E53" i="1"/>
  <c r="D53" i="1"/>
  <c r="D49" i="1" s="1"/>
  <c r="L52" i="1"/>
  <c r="K52" i="1"/>
  <c r="J52" i="1"/>
  <c r="I52" i="1"/>
  <c r="H52" i="1"/>
  <c r="G52" i="1"/>
  <c r="F52" i="1"/>
  <c r="E52" i="1"/>
  <c r="D52" i="1"/>
  <c r="C52" i="1"/>
  <c r="L51" i="1"/>
  <c r="K51" i="1"/>
  <c r="J51" i="1"/>
  <c r="I51" i="1"/>
  <c r="H51" i="1"/>
  <c r="G51" i="1"/>
  <c r="F51" i="1"/>
  <c r="E51" i="1"/>
  <c r="D51" i="1"/>
  <c r="C51" i="1"/>
  <c r="L50" i="1"/>
  <c r="K50" i="1"/>
  <c r="J50" i="1"/>
  <c r="I50" i="1"/>
  <c r="H50" i="1"/>
  <c r="G50" i="1"/>
  <c r="F50" i="1"/>
  <c r="E50" i="1"/>
  <c r="D50" i="1"/>
  <c r="C50" i="1"/>
  <c r="L49" i="1"/>
  <c r="K49" i="1"/>
  <c r="J49" i="1"/>
  <c r="I49" i="1"/>
  <c r="H49" i="1"/>
  <c r="G49" i="1"/>
  <c r="F49" i="1"/>
  <c r="E49" i="1"/>
  <c r="H48" i="1"/>
  <c r="H97" i="1" s="1"/>
  <c r="C48" i="1"/>
  <c r="C97" i="1" s="1"/>
  <c r="H47" i="1"/>
  <c r="H96" i="1" s="1"/>
  <c r="C47" i="1"/>
  <c r="C96" i="1" s="1"/>
  <c r="H46" i="1"/>
  <c r="H95" i="1" s="1"/>
  <c r="C46" i="1"/>
  <c r="C95" i="1" s="1"/>
  <c r="H45" i="1"/>
  <c r="H94" i="1" s="1"/>
  <c r="C45" i="1"/>
  <c r="C94" i="1" s="1"/>
  <c r="H44" i="1"/>
  <c r="H93" i="1" s="1"/>
  <c r="C44" i="1"/>
  <c r="C93" i="1" s="1"/>
  <c r="H43" i="1"/>
  <c r="H92" i="1" s="1"/>
  <c r="H91" i="1" s="1"/>
  <c r="C43" i="1"/>
  <c r="C92" i="1" s="1"/>
  <c r="C91" i="1" s="1"/>
  <c r="L42" i="1"/>
  <c r="K42" i="1"/>
  <c r="J42" i="1"/>
  <c r="I42" i="1"/>
  <c r="H42" i="1"/>
  <c r="G42" i="1"/>
  <c r="F42" i="1"/>
  <c r="E42" i="1"/>
  <c r="D42" i="1"/>
  <c r="C42" i="1"/>
  <c r="H41" i="1"/>
  <c r="H90" i="1" s="1"/>
  <c r="C41" i="1"/>
  <c r="C90" i="1" s="1"/>
  <c r="H40" i="1"/>
  <c r="H89" i="1" s="1"/>
  <c r="C40" i="1"/>
  <c r="C89" i="1" s="1"/>
  <c r="H39" i="1"/>
  <c r="H88" i="1" s="1"/>
  <c r="C39" i="1"/>
  <c r="C88" i="1" s="1"/>
  <c r="H38" i="1"/>
  <c r="H87" i="1" s="1"/>
  <c r="C38" i="1"/>
  <c r="C87" i="1" s="1"/>
  <c r="H37" i="1"/>
  <c r="H86" i="1" s="1"/>
  <c r="C37" i="1"/>
  <c r="C86" i="1" s="1"/>
  <c r="H36" i="1"/>
  <c r="H85" i="1" s="1"/>
  <c r="C36" i="1"/>
  <c r="C85" i="1" s="1"/>
  <c r="L35" i="1"/>
  <c r="K35" i="1"/>
  <c r="J35" i="1"/>
  <c r="I35" i="1"/>
  <c r="H35" i="1"/>
  <c r="G35" i="1"/>
  <c r="F35" i="1"/>
  <c r="E35" i="1"/>
  <c r="D35" i="1"/>
  <c r="C35" i="1"/>
  <c r="H34" i="1"/>
  <c r="H83" i="1" s="1"/>
  <c r="C34" i="1"/>
  <c r="C83" i="1" s="1"/>
  <c r="H33" i="1"/>
  <c r="H82" i="1" s="1"/>
  <c r="C33" i="1"/>
  <c r="C82" i="1" s="1"/>
  <c r="H32" i="1"/>
  <c r="H81" i="1" s="1"/>
  <c r="C32" i="1"/>
  <c r="C81" i="1" s="1"/>
  <c r="H31" i="1"/>
  <c r="H80" i="1" s="1"/>
  <c r="C31" i="1"/>
  <c r="C80" i="1" s="1"/>
  <c r="H30" i="1"/>
  <c r="H79" i="1" s="1"/>
  <c r="C30" i="1"/>
  <c r="C79" i="1" s="1"/>
  <c r="H29" i="1"/>
  <c r="H78" i="1" s="1"/>
  <c r="H77" i="1" s="1"/>
  <c r="C29" i="1"/>
  <c r="C78" i="1" s="1"/>
  <c r="L28" i="1"/>
  <c r="K28" i="1"/>
  <c r="J28" i="1"/>
  <c r="I28" i="1"/>
  <c r="H28" i="1"/>
  <c r="G28" i="1"/>
  <c r="F28" i="1"/>
  <c r="E28" i="1"/>
  <c r="D28" i="1"/>
  <c r="C28" i="1"/>
  <c r="L27" i="1"/>
  <c r="K27" i="1"/>
  <c r="J27" i="1"/>
  <c r="I27" i="1"/>
  <c r="H27" i="1"/>
  <c r="G27" i="1"/>
  <c r="F27" i="1"/>
  <c r="E27" i="1"/>
  <c r="D27" i="1"/>
  <c r="C27" i="1"/>
  <c r="L26" i="1"/>
  <c r="K26" i="1"/>
  <c r="J26" i="1"/>
  <c r="I26" i="1"/>
  <c r="H26" i="1"/>
  <c r="G26" i="1"/>
  <c r="F26" i="1"/>
  <c r="E26" i="1"/>
  <c r="D26" i="1"/>
  <c r="C26" i="1"/>
  <c r="L25" i="1"/>
  <c r="K25" i="1"/>
  <c r="J25" i="1"/>
  <c r="I25" i="1"/>
  <c r="H25" i="1"/>
  <c r="G25" i="1"/>
  <c r="F25" i="1"/>
  <c r="E25" i="1"/>
  <c r="D25" i="1"/>
  <c r="C25" i="1"/>
  <c r="L24" i="1"/>
  <c r="K24" i="1"/>
  <c r="J24" i="1"/>
  <c r="I24" i="1"/>
  <c r="H24" i="1"/>
  <c r="G24" i="1"/>
  <c r="F24" i="1"/>
  <c r="E24" i="1"/>
  <c r="D24" i="1"/>
  <c r="C24" i="1"/>
  <c r="L23" i="1"/>
  <c r="K23" i="1"/>
  <c r="J23" i="1"/>
  <c r="I23" i="1"/>
  <c r="H23" i="1"/>
  <c r="G23" i="1"/>
  <c r="F23" i="1"/>
  <c r="E23" i="1"/>
  <c r="D23" i="1"/>
  <c r="C23" i="1"/>
  <c r="L22" i="1"/>
  <c r="K22" i="1"/>
  <c r="J22" i="1"/>
  <c r="I22" i="1"/>
  <c r="H22" i="1"/>
  <c r="H21" i="1" s="1"/>
  <c r="G22" i="1"/>
  <c r="F22" i="1"/>
  <c r="E22" i="1"/>
  <c r="D22" i="1"/>
  <c r="C22" i="1"/>
  <c r="L21" i="1"/>
  <c r="K21" i="1"/>
  <c r="J21" i="1"/>
  <c r="I21" i="1"/>
  <c r="G21" i="1"/>
  <c r="F21" i="1"/>
  <c r="E21" i="1"/>
  <c r="D21" i="1"/>
  <c r="C21" i="1"/>
  <c r="L20" i="1"/>
  <c r="K20" i="1"/>
  <c r="J20" i="1"/>
  <c r="I20" i="1"/>
  <c r="H20" i="1"/>
  <c r="G20" i="1"/>
  <c r="F20" i="1"/>
  <c r="E20" i="1"/>
  <c r="D20" i="1"/>
  <c r="C20" i="1"/>
  <c r="L19" i="1"/>
  <c r="K19" i="1"/>
  <c r="J19" i="1"/>
  <c r="I19" i="1"/>
  <c r="H19" i="1"/>
  <c r="G19" i="1"/>
  <c r="F19" i="1"/>
  <c r="E19" i="1"/>
  <c r="D19" i="1"/>
  <c r="C19" i="1"/>
  <c r="L18" i="1"/>
  <c r="K18" i="1"/>
  <c r="J18" i="1"/>
  <c r="I18" i="1"/>
  <c r="H18" i="1"/>
  <c r="G18" i="1"/>
  <c r="F18" i="1"/>
  <c r="E18" i="1"/>
  <c r="L17" i="1"/>
  <c r="K17" i="1"/>
  <c r="J17" i="1"/>
  <c r="I17" i="1"/>
  <c r="H17" i="1"/>
  <c r="G17" i="1"/>
  <c r="F17" i="1"/>
  <c r="E17" i="1"/>
  <c r="D17" i="1"/>
  <c r="C17" i="1"/>
  <c r="L16" i="1"/>
  <c r="K16" i="1"/>
  <c r="J16" i="1"/>
  <c r="I16" i="1"/>
  <c r="H16" i="1"/>
  <c r="G16" i="1"/>
  <c r="F16" i="1"/>
  <c r="E16" i="1"/>
  <c r="D16" i="1"/>
  <c r="C16" i="1"/>
  <c r="L15" i="1"/>
  <c r="K15" i="1"/>
  <c r="J15" i="1"/>
  <c r="J14" i="1" s="1"/>
  <c r="J163" i="1" s="1"/>
  <c r="I15" i="1"/>
  <c r="H15" i="1"/>
  <c r="G15" i="1"/>
  <c r="F15" i="1"/>
  <c r="F14" i="1" s="1"/>
  <c r="F163" i="1" s="1"/>
  <c r="E15" i="1"/>
  <c r="D15" i="1"/>
  <c r="C15" i="1"/>
  <c r="L14" i="1"/>
  <c r="L163" i="1" s="1"/>
  <c r="K14" i="1"/>
  <c r="K163" i="1" s="1"/>
  <c r="I14" i="1"/>
  <c r="I163" i="1" s="1"/>
  <c r="H14" i="1"/>
  <c r="H163" i="1" s="1"/>
  <c r="G14" i="1"/>
  <c r="G163" i="1" s="1"/>
  <c r="E14" i="1"/>
  <c r="E163" i="1" s="1"/>
  <c r="C49" i="1" l="1"/>
  <c r="C18" i="1"/>
  <c r="C14" i="1" s="1"/>
  <c r="C163" i="1" s="1"/>
  <c r="D18" i="1"/>
  <c r="D14" i="1" s="1"/>
  <c r="D163" i="1" s="1"/>
  <c r="C77" i="1"/>
  <c r="N120" i="1"/>
  <c r="O15" i="1"/>
  <c r="O14" i="1" s="1"/>
  <c r="O163" i="1" s="1"/>
  <c r="C84" i="1"/>
  <c r="H84" i="1"/>
  <c r="N119" i="1" l="1"/>
  <c r="N106" i="1"/>
  <c r="N105" i="1" s="1"/>
  <c r="N163" i="1" s="1"/>
  <c r="M113" i="1"/>
  <c r="M75" i="1"/>
  <c r="M57" i="1"/>
  <c r="M31" i="1"/>
  <c r="M149" i="1"/>
  <c r="M103" i="1"/>
  <c r="M68" i="1"/>
  <c r="M33" i="1"/>
  <c r="M162" i="1"/>
  <c r="M161" i="1"/>
  <c r="M160" i="1"/>
  <c r="M159" i="1"/>
  <c r="M158" i="1"/>
  <c r="M157" i="1"/>
  <c r="M156" i="1"/>
  <c r="M154" i="1"/>
  <c r="M153" i="1"/>
  <c r="M152" i="1"/>
  <c r="M151" i="1"/>
  <c r="M150" i="1"/>
  <c r="M147" i="1"/>
  <c r="M146" i="1"/>
  <c r="M145" i="1"/>
  <c r="M144" i="1"/>
  <c r="M143" i="1"/>
  <c r="M142" i="1"/>
  <c r="M140" i="1"/>
  <c r="M139" i="1"/>
  <c r="M138" i="1"/>
  <c r="M137" i="1"/>
  <c r="M136" i="1"/>
  <c r="M135" i="1"/>
  <c r="M118" i="1"/>
  <c r="M117" i="1"/>
  <c r="M116" i="1"/>
  <c r="M115" i="1"/>
  <c r="M114" i="1"/>
  <c r="M104" i="1"/>
  <c r="M102" i="1"/>
  <c r="M101" i="1"/>
  <c r="M100" i="1"/>
  <c r="M99" i="1"/>
  <c r="M76" i="1"/>
  <c r="M74" i="1"/>
  <c r="M73" i="1"/>
  <c r="M72" i="1"/>
  <c r="M71" i="1"/>
  <c r="M69" i="1"/>
  <c r="M67" i="1"/>
  <c r="M66" i="1"/>
  <c r="M65" i="1"/>
  <c r="M64" i="1"/>
  <c r="M62" i="1"/>
  <c r="M61" i="1"/>
  <c r="M60" i="1"/>
  <c r="M59" i="1"/>
  <c r="M58" i="1"/>
  <c r="M48" i="1"/>
  <c r="M47" i="1"/>
  <c r="M46" i="1"/>
  <c r="M95" i="1" s="1"/>
  <c r="M45" i="1"/>
  <c r="M44" i="1"/>
  <c r="M43" i="1"/>
  <c r="M92" i="1" s="1"/>
  <c r="M41" i="1"/>
  <c r="M90" i="1" s="1"/>
  <c r="M40" i="1"/>
  <c r="M39" i="1"/>
  <c r="M38" i="1"/>
  <c r="M37" i="1"/>
  <c r="M36" i="1"/>
  <c r="M34" i="1"/>
  <c r="M32" i="1"/>
  <c r="M30" i="1"/>
  <c r="M29" i="1"/>
  <c r="M131" i="1" l="1"/>
  <c r="M51" i="1"/>
  <c r="M55" i="1"/>
  <c r="M53" i="1"/>
  <c r="M130" i="1"/>
  <c r="M123" i="1" s="1"/>
  <c r="M86" i="1"/>
  <c r="M124" i="1"/>
  <c r="M110" i="1" s="1"/>
  <c r="M96" i="1"/>
  <c r="M80" i="1"/>
  <c r="M94" i="1"/>
  <c r="M52" i="1"/>
  <c r="M24" i="1"/>
  <c r="M89" i="1"/>
  <c r="M54" i="1"/>
  <c r="M98" i="1"/>
  <c r="M127" i="1"/>
  <c r="M120" i="1" s="1"/>
  <c r="M106" i="1" s="1"/>
  <c r="M134" i="1"/>
  <c r="M141" i="1"/>
  <c r="M155" i="1"/>
  <c r="M78" i="1"/>
  <c r="M28" i="1"/>
  <c r="M22" i="1"/>
  <c r="M79" i="1"/>
  <c r="M23" i="1"/>
  <c r="M83" i="1"/>
  <c r="M27" i="1"/>
  <c r="M88" i="1"/>
  <c r="M93" i="1"/>
  <c r="M97" i="1"/>
  <c r="M109" i="1"/>
  <c r="M128" i="1"/>
  <c r="M121" i="1" s="1"/>
  <c r="M107" i="1" s="1"/>
  <c r="M25" i="1"/>
  <c r="M18" i="1" s="1"/>
  <c r="M81" i="1"/>
  <c r="M63" i="1"/>
  <c r="M85" i="1"/>
  <c r="M35" i="1"/>
  <c r="M42" i="1"/>
  <c r="M87" i="1"/>
  <c r="M70" i="1"/>
  <c r="M129" i="1"/>
  <c r="M122" i="1" s="1"/>
  <c r="M108" i="1" s="1"/>
  <c r="M112" i="1"/>
  <c r="M82" i="1"/>
  <c r="M50" i="1"/>
  <c r="M132" i="1"/>
  <c r="M125" i="1" s="1"/>
  <c r="M111" i="1" s="1"/>
  <c r="M148" i="1"/>
  <c r="M26" i="1"/>
  <c r="M56" i="1"/>
  <c r="M17" i="1" l="1"/>
  <c r="M20" i="1"/>
  <c r="M16" i="1"/>
  <c r="M19" i="1"/>
  <c r="M105" i="1"/>
  <c r="M49" i="1"/>
  <c r="M119" i="1"/>
  <c r="M21" i="1"/>
  <c r="M77" i="1"/>
  <c r="M91" i="1"/>
  <c r="M84" i="1"/>
  <c r="M15" i="1"/>
  <c r="M126" i="1"/>
  <c r="M14" i="1" l="1"/>
  <c r="M163" i="1" s="1"/>
</calcChain>
</file>

<file path=xl/sharedStrings.xml><?xml version="1.0" encoding="utf-8"?>
<sst xmlns="http://schemas.openxmlformats.org/spreadsheetml/2006/main" count="192" uniqueCount="52">
  <si>
    <t>Cuadro 4. RESUMEN DE LA BALANZA DE PAGOS DE PANAMÁ, SEGÚN PARTIDA</t>
  </si>
  <si>
    <t>Resumen de la Balanza de Pagos</t>
  </si>
  <si>
    <t>Resumen de Balanza de Pagos</t>
  </si>
  <si>
    <t>(en millones de balboas)</t>
  </si>
  <si>
    <t>Línea</t>
  </si>
  <si>
    <t>Partida y sector</t>
  </si>
  <si>
    <t>2017 (P)</t>
  </si>
  <si>
    <t>núm.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</si>
  <si>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</si>
  <si>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</si>
  <si>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</si>
  <si>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</si>
  <si>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</si>
  <si>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</si>
  <si>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</si>
  <si>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</si>
  <si>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</si>
  <si>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</si>
  <si>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</si>
  <si>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0.0 Cuando la cantidad es menor a la unidad o fracción decimal adoptada para la expresión del dato.</t>
  </si>
  <si>
    <t>2018 (P)</t>
  </si>
  <si>
    <t>2019 (E)</t>
  </si>
  <si>
    <t xml:space="preserve">Primer </t>
  </si>
  <si>
    <t>semestre</t>
  </si>
  <si>
    <t>Y SECTOR: AÑOS 2017-18 Y PRIMER SEMESTRE 2019</t>
  </si>
  <si>
    <t xml:space="preserve"> I.  Cuenta corriente</t>
  </si>
  <si>
    <t>1.  Zona Libre de Colón</t>
  </si>
  <si>
    <t>2.  Bancos de licencia general</t>
  </si>
  <si>
    <t>3.  Bancos de licencia internacional</t>
  </si>
  <si>
    <t>4.  Autoridad del Canal de Panamá</t>
  </si>
  <si>
    <t>5.  Deuda externa</t>
  </si>
  <si>
    <t>6.  Otros sectores</t>
  </si>
  <si>
    <t>Exportaciones de bienes, servicios y renta</t>
  </si>
  <si>
    <t>A.  Bienes</t>
  </si>
  <si>
    <t>B.  Servicios</t>
  </si>
  <si>
    <t>C.  Renta</t>
  </si>
  <si>
    <t>Importaciones de bienes, servicios y renta</t>
  </si>
  <si>
    <t>Balanza de bienes</t>
  </si>
  <si>
    <t>Balanza de servicios</t>
  </si>
  <si>
    <t>Balanza de renta</t>
  </si>
  <si>
    <t>D.  Transferencias corrientes</t>
  </si>
  <si>
    <t xml:space="preserve"> II.  Cuenta de capital y financiera</t>
  </si>
  <si>
    <t>A.  Cuenta de capital</t>
  </si>
  <si>
    <t>B.  Cuenta financiera</t>
  </si>
  <si>
    <t>1.  Inversión directa</t>
  </si>
  <si>
    <t>1.1  En el extranjero</t>
  </si>
  <si>
    <t>1.2  En la economía declarante</t>
  </si>
  <si>
    <t>2.  Inversión de cartera</t>
  </si>
  <si>
    <t>3.  Otra inversión</t>
  </si>
  <si>
    <t>4.  Activos de reserva</t>
  </si>
  <si>
    <t>III.  Errores y omisiones netos</t>
  </si>
  <si>
    <t>B.  Cuenta financiera: (Continuación)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</si>
</sst>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NumberFormat="1" applyFont="1" applyBorder="1" applyAlignment="1"/>
    <xf numFmtId="164" fontId="3" fillId="0" borderId="0" xfId="0" applyNumberFormat="1" applyFont="1" applyFill="1"/>
    <xf numFmtId="0" fontId="1" fillId="0" borderId="0" xfId="0" applyFont="1" applyBorder="1" applyAlignment="1"/>
    <xf numFmtId="0" fontId="4" fillId="0" borderId="0" xfId="0" applyFont="1" applyBorder="1" applyAlignment="1"/>
    <xf numFmtId="0" fontId="4" fillId="0" borderId="0" xfId="0" applyFont="1" applyBorder="1" applyAlignment="1">
      <alignment horizontal="right"/>
    </xf>
    <xf numFmtId="164" fontId="2" fillId="2" borderId="0" xfId="0" applyNumberFormat="1" applyFont="1" applyFill="1" applyBorder="1" applyAlignment="1" applyProtection="1">
      <alignment horizontal="right" vertical="center"/>
    </xf>
    <xf numFmtId="164" fontId="2" fillId="0" borderId="0" xfId="0" applyNumberFormat="1" applyFont="1" applyFill="1"/>
    <xf numFmtId="164" fontId="2" fillId="2" borderId="0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>
      <alignment vertical="center"/>
    </xf>
    <xf numFmtId="0" fontId="3" fillId="2" borderId="0" xfId="0" applyFont="1" applyFill="1"/>
    <xf numFmtId="0" fontId="2" fillId="3" borderId="5" xfId="0" applyNumberFormat="1" applyFont="1" applyFill="1" applyBorder="1" applyAlignment="1">
      <alignment vertical="center"/>
    </xf>
    <xf numFmtId="0" fontId="2" fillId="3" borderId="11" xfId="0" applyNumberFormat="1" applyFont="1" applyFill="1" applyBorder="1" applyAlignment="1">
      <alignment horizontal="center" vertical="center"/>
    </xf>
    <xf numFmtId="0" fontId="2" fillId="3" borderId="15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/>
    <xf numFmtId="0" fontId="3" fillId="2" borderId="2" xfId="0" applyNumberFormat="1" applyFont="1" applyFill="1" applyBorder="1"/>
    <xf numFmtId="164" fontId="3" fillId="2" borderId="2" xfId="0" applyNumberFormat="1" applyFont="1" applyFill="1" applyBorder="1"/>
    <xf numFmtId="0" fontId="3" fillId="2" borderId="3" xfId="0" applyNumberFormat="1" applyFont="1" applyFill="1" applyBorder="1"/>
    <xf numFmtId="0" fontId="3" fillId="2" borderId="5" xfId="0" applyNumberFormat="1" applyFont="1" applyFill="1" applyBorder="1"/>
    <xf numFmtId="0" fontId="3" fillId="2" borderId="10" xfId="0" applyNumberFormat="1" applyFont="1" applyFill="1" applyBorder="1"/>
    <xf numFmtId="0" fontId="6" fillId="2" borderId="5" xfId="0" applyNumberFormat="1" applyFont="1" applyFill="1" applyBorder="1" applyAlignment="1">
      <alignment horizontal="left" indent="2"/>
    </xf>
    <xf numFmtId="0" fontId="6" fillId="2" borderId="5" xfId="0" applyNumberFormat="1" applyFont="1" applyFill="1" applyBorder="1" applyAlignment="1">
      <alignment horizontal="left" indent="4"/>
    </xf>
    <xf numFmtId="164" fontId="3" fillId="2" borderId="11" xfId="0" applyNumberFormat="1" applyFont="1" applyFill="1" applyBorder="1" applyAlignment="1" applyProtection="1">
      <alignment horizontal="right"/>
    </xf>
    <xf numFmtId="164" fontId="3" fillId="2" borderId="11" xfId="0" applyNumberFormat="1" applyFont="1" applyFill="1" applyBorder="1"/>
    <xf numFmtId="0" fontId="6" fillId="2" borderId="5" xfId="0" applyNumberFormat="1" applyFont="1" applyFill="1" applyBorder="1" applyAlignment="1">
      <alignment horizontal="left" indent="8"/>
    </xf>
    <xf numFmtId="0" fontId="5" fillId="2" borderId="5" xfId="0" applyNumberFormat="1" applyFont="1" applyFill="1" applyBorder="1" applyAlignment="1">
      <alignment horizontal="left" indent="10"/>
    </xf>
    <xf numFmtId="0" fontId="6" fillId="2" borderId="5" xfId="0" applyNumberFormat="1" applyFont="1" applyFill="1" applyBorder="1" applyAlignment="1">
      <alignment horizontal="left" indent="13"/>
    </xf>
    <xf numFmtId="164" fontId="7" fillId="2" borderId="11" xfId="0" applyNumberFormat="1" applyFont="1" applyFill="1" applyBorder="1" applyAlignment="1" applyProtection="1">
      <alignment horizontal="right"/>
    </xf>
    <xf numFmtId="164" fontId="7" fillId="2" borderId="11" xfId="0" applyNumberFormat="1" applyFont="1" applyFill="1" applyBorder="1"/>
    <xf numFmtId="0" fontId="3" fillId="2" borderId="9" xfId="0" applyNumberFormat="1" applyFont="1" applyFill="1" applyBorder="1"/>
    <xf numFmtId="0" fontId="6" fillId="2" borderId="9" xfId="0" applyNumberFormat="1" applyFont="1" applyFill="1" applyBorder="1"/>
    <xf numFmtId="164" fontId="3" fillId="2" borderId="6" xfId="0" applyNumberFormat="1" applyFont="1" applyFill="1" applyBorder="1" applyAlignment="1" applyProtection="1">
      <alignment horizontal="right"/>
    </xf>
    <xf numFmtId="164" fontId="6" fillId="2" borderId="6" xfId="0" applyNumberFormat="1" applyFont="1" applyFill="1" applyBorder="1"/>
    <xf numFmtId="164" fontId="3" fillId="2" borderId="6" xfId="0" applyNumberFormat="1" applyFont="1" applyFill="1" applyBorder="1"/>
    <xf numFmtId="164" fontId="3" fillId="2" borderId="7" xfId="0" applyNumberFormat="1" applyFont="1" applyFill="1" applyBorder="1"/>
    <xf numFmtId="0" fontId="3" fillId="2" borderId="7" xfId="0" applyNumberFormat="1" applyFont="1" applyFill="1" applyBorder="1"/>
    <xf numFmtId="164" fontId="3" fillId="0" borderId="0" xfId="0" applyNumberFormat="1" applyFont="1" applyFill="1" applyBorder="1" applyAlignment="1" applyProtection="1">
      <alignment horizontal="left"/>
    </xf>
    <xf numFmtId="164" fontId="3" fillId="2" borderId="0" xfId="0" applyNumberFormat="1" applyFont="1" applyFill="1" applyBorder="1" applyAlignment="1" applyProtection="1">
      <alignment horizontal="right"/>
    </xf>
    <xf numFmtId="164" fontId="6" fillId="2" borderId="0" xfId="0" applyNumberFormat="1" applyFont="1" applyFill="1" applyBorder="1"/>
    <xf numFmtId="0" fontId="3" fillId="2" borderId="0" xfId="0" applyFont="1" applyFill="1" applyBorder="1"/>
    <xf numFmtId="164" fontId="6" fillId="0" borderId="0" xfId="0" applyNumberFormat="1" applyFont="1" applyFill="1"/>
    <xf numFmtId="164" fontId="3" fillId="0" borderId="0" xfId="0" applyNumberFormat="1" applyFont="1" applyFill="1" applyBorder="1"/>
    <xf numFmtId="0" fontId="3" fillId="0" borderId="0" xfId="0" applyFont="1" applyFill="1" applyBorder="1"/>
    <xf numFmtId="0" fontId="3" fillId="0" borderId="0" xfId="0" applyFont="1" applyFill="1" applyAlignment="1"/>
    <xf numFmtId="164" fontId="2" fillId="2" borderId="11" xfId="0" applyNumberFormat="1" applyFont="1" applyFill="1" applyBorder="1" applyAlignment="1" applyProtection="1">
      <alignment horizontal="right"/>
    </xf>
    <xf numFmtId="0" fontId="2" fillId="3" borderId="2" xfId="0" applyNumberFormat="1" applyFont="1" applyFill="1" applyBorder="1" applyAlignment="1" applyProtection="1">
      <alignment horizontal="center" vertical="center"/>
    </xf>
    <xf numFmtId="0" fontId="2" fillId="3" borderId="6" xfId="0" applyNumberFormat="1" applyFont="1" applyFill="1" applyBorder="1" applyAlignment="1" applyProtection="1">
      <alignment horizontal="center" vertical="center"/>
    </xf>
    <xf numFmtId="0" fontId="6" fillId="2" borderId="5" xfId="0" applyNumberFormat="1" applyFont="1" applyFill="1" applyBorder="1"/>
    <xf numFmtId="0" fontId="6" fillId="2" borderId="5" xfId="0" applyNumberFormat="1" applyFont="1" applyFill="1" applyBorder="1" applyAlignment="1">
      <alignment horizontal="left" indent="6"/>
    </xf>
    <xf numFmtId="0" fontId="3" fillId="2" borderId="5" xfId="0" applyNumberFormat="1" applyFont="1" applyFill="1" applyBorder="1" applyAlignment="1">
      <alignment horizontal="left" indent="2"/>
    </xf>
    <xf numFmtId="0" fontId="6" fillId="2" borderId="5" xfId="0" applyNumberFormat="1" applyFont="1" applyFill="1" applyBorder="1" applyAlignment="1">
      <alignment horizontal="left" indent="10"/>
    </xf>
    <xf numFmtId="0" fontId="2" fillId="3" borderId="1" xfId="0" applyNumberFormat="1" applyFont="1" applyFill="1" applyBorder="1" applyAlignment="1">
      <alignment horizontal="right" vertical="center" wrapText="1"/>
    </xf>
    <xf numFmtId="0" fontId="2" fillId="3" borderId="5" xfId="0" applyNumberFormat="1" applyFont="1" applyFill="1" applyBorder="1" applyAlignment="1">
      <alignment horizontal="right" vertical="center" wrapText="1"/>
    </xf>
    <xf numFmtId="0" fontId="2" fillId="3" borderId="9" xfId="0" applyNumberFormat="1" applyFont="1" applyFill="1" applyBorder="1" applyAlignment="1">
      <alignment horizontal="right" vertical="center" wrapText="1"/>
    </xf>
    <xf numFmtId="0" fontId="2" fillId="3" borderId="3" xfId="0" applyNumberFormat="1" applyFont="1" applyFill="1" applyBorder="1" applyAlignment="1">
      <alignment horizontal="left" vertical="center" wrapText="1"/>
    </xf>
    <xf numFmtId="0" fontId="2" fillId="3" borderId="10" xfId="0" applyNumberFormat="1" applyFont="1" applyFill="1" applyBorder="1" applyAlignment="1">
      <alignment horizontal="left" vertical="center" wrapText="1"/>
    </xf>
    <xf numFmtId="0" fontId="2" fillId="3" borderId="7" xfId="0" applyNumberFormat="1" applyFont="1" applyFill="1" applyBorder="1" applyAlignment="1">
      <alignment horizontal="left" vertical="center" wrapText="1"/>
    </xf>
    <xf numFmtId="164" fontId="3" fillId="0" borderId="11" xfId="0" applyNumberFormat="1" applyFont="1" applyFill="1" applyBorder="1" applyAlignment="1" applyProtection="1">
      <alignment horizontal="right"/>
    </xf>
    <xf numFmtId="0" fontId="5" fillId="3" borderId="12" xfId="0" applyNumberFormat="1" applyFont="1" applyFill="1" applyBorder="1" applyAlignment="1" applyProtection="1">
      <alignment horizontal="center" vertical="center"/>
    </xf>
    <xf numFmtId="0" fontId="5" fillId="3" borderId="14" xfId="0" applyNumberFormat="1" applyFont="1" applyFill="1" applyBorder="1" applyAlignment="1" applyProtection="1">
      <alignment horizontal="center" vertical="center"/>
    </xf>
    <xf numFmtId="0" fontId="5" fillId="3" borderId="2" xfId="0" applyNumberFormat="1" applyFont="1" applyFill="1" applyBorder="1" applyAlignment="1">
      <alignment horizontal="center" vertical="center"/>
    </xf>
    <xf numFmtId="0" fontId="5" fillId="3" borderId="6" xfId="0" applyNumberFormat="1" applyFont="1" applyFill="1" applyBorder="1" applyAlignment="1">
      <alignment horizontal="center" vertical="center"/>
    </xf>
    <xf numFmtId="0" fontId="5" fillId="3" borderId="10" xfId="0" applyNumberFormat="1" applyFont="1" applyFill="1" applyBorder="1" applyAlignment="1" applyProtection="1">
      <alignment horizontal="center" vertical="center"/>
    </xf>
    <xf numFmtId="0" fontId="5" fillId="3" borderId="0" xfId="0" applyNumberFormat="1" applyFont="1" applyFill="1" applyBorder="1" applyAlignment="1" applyProtection="1">
      <alignment horizontal="center" vertical="center"/>
    </xf>
    <xf numFmtId="0" fontId="5" fillId="3" borderId="5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/>
    </xf>
    <xf numFmtId="0" fontId="2" fillId="3" borderId="6" xfId="0" applyNumberFormat="1" applyFont="1" applyFill="1" applyBorder="1" applyAlignment="1" applyProtection="1">
      <alignment horizontal="center" vertical="center"/>
    </xf>
    <xf numFmtId="0" fontId="5" fillId="3" borderId="13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165" fontId="2" fillId="3" borderId="12" xfId="0" applyNumberFormat="1" applyFont="1" applyFill="1" applyBorder="1" applyAlignment="1" applyProtection="1">
      <alignment horizontal="center" vertical="center"/>
    </xf>
    <xf numFmtId="165" fontId="2" fillId="3" borderId="13" xfId="0" applyNumberFormat="1" applyFont="1" applyFill="1" applyBorder="1" applyAlignment="1" applyProtection="1">
      <alignment horizontal="center" vertical="center"/>
    </xf>
    <xf numFmtId="165" fontId="2" fillId="3" borderId="14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3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C13" sqref="C13"/>
    </sheetView>
  </sheetViews>
  <sheetFormatPr baseColWidth="10" defaultColWidth="9.140625" defaultRowHeight="12.75" customHeight="1" x14ac:dyDescent="0.2"/>
  <cols>
    <col min="1" max="1" width="6.7109375" style="2" customWidth="1"/>
    <col min="2" max="2" width="49" style="41" customWidth="1"/>
    <col min="3" max="7" width="11.7109375" style="2" customWidth="1"/>
    <col min="8" max="8" width="15.7109375" style="2" customWidth="1"/>
    <col min="9" max="14" width="12.7109375" style="2" customWidth="1"/>
    <col min="15" max="15" width="15.7109375" style="2" customWidth="1"/>
    <col min="16" max="16" width="6.7109375" style="2" customWidth="1"/>
    <col min="17" max="16384" width="9.140625" style="2"/>
  </cols>
  <sheetData>
    <row r="1" spans="1:19" ht="12.75" customHeight="1" x14ac:dyDescent="0.2">
      <c r="A1" s="68" t="s">
        <v>16</v>
      </c>
      <c r="B1" s="68"/>
      <c r="C1" s="68"/>
      <c r="D1" s="68"/>
      <c r="E1" s="68"/>
      <c r="F1" s="68"/>
      <c r="G1" s="68"/>
      <c r="H1" s="68" t="s">
        <v>16</v>
      </c>
      <c r="I1" s="68"/>
      <c r="J1" s="68"/>
      <c r="K1" s="68"/>
      <c r="L1" s="68"/>
      <c r="M1" s="68"/>
      <c r="N1" s="68"/>
      <c r="O1" s="68"/>
      <c r="P1" s="68"/>
    </row>
    <row r="2" spans="1:19" ht="12.75" customHeight="1" x14ac:dyDescent="0.2">
      <c r="A2" s="69" t="s">
        <v>17</v>
      </c>
      <c r="B2" s="69"/>
      <c r="C2" s="69"/>
      <c r="D2" s="69"/>
      <c r="E2" s="69"/>
      <c r="F2" s="69"/>
      <c r="G2" s="69"/>
      <c r="H2" s="69" t="s">
        <v>17</v>
      </c>
      <c r="I2" s="69"/>
      <c r="J2" s="69"/>
      <c r="K2" s="69"/>
      <c r="L2" s="69"/>
      <c r="M2" s="69"/>
      <c r="N2" s="69"/>
      <c r="O2" s="69"/>
      <c r="P2" s="69"/>
    </row>
    <row r="3" spans="1:19" ht="12.75" customHeight="1" x14ac:dyDescent="0.2">
      <c r="A3" s="68" t="s">
        <v>18</v>
      </c>
      <c r="B3" s="68"/>
      <c r="C3" s="68"/>
      <c r="D3" s="68"/>
      <c r="E3" s="68"/>
      <c r="F3" s="68"/>
      <c r="G3" s="68"/>
      <c r="H3" s="68" t="s">
        <v>18</v>
      </c>
      <c r="I3" s="68"/>
      <c r="J3" s="68"/>
      <c r="K3" s="68"/>
      <c r="L3" s="68"/>
      <c r="M3" s="68"/>
      <c r="N3" s="68"/>
      <c r="O3" s="68"/>
      <c r="P3" s="68"/>
    </row>
    <row r="4" spans="1:19" ht="6" customHeight="1" x14ac:dyDescent="0.2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3"/>
    </row>
    <row r="5" spans="1:19" s="7" customFormat="1" ht="12.75" customHeight="1" x14ac:dyDescent="0.2">
      <c r="A5" s="4" t="s">
        <v>0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5" t="s">
        <v>0</v>
      </c>
      <c r="Q5" s="6"/>
      <c r="R5" s="6"/>
      <c r="S5" s="6"/>
    </row>
    <row r="6" spans="1:19" s="7" customFormat="1" ht="12.75" customHeight="1" x14ac:dyDescent="0.2">
      <c r="A6" s="4" t="s">
        <v>24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5" t="s">
        <v>24</v>
      </c>
      <c r="Q6" s="8"/>
      <c r="R6" s="8"/>
      <c r="S6" s="8"/>
    </row>
    <row r="7" spans="1:19" ht="6" customHeight="1" x14ac:dyDescent="0.2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3"/>
    </row>
    <row r="8" spans="1:19" s="10" customFormat="1" ht="14.1" customHeight="1" x14ac:dyDescent="0.2">
      <c r="A8" s="51"/>
      <c r="B8" s="9"/>
      <c r="C8" s="65" t="s">
        <v>1</v>
      </c>
      <c r="D8" s="65"/>
      <c r="E8" s="65"/>
      <c r="F8" s="65"/>
      <c r="G8" s="65"/>
      <c r="H8" s="70" t="s">
        <v>2</v>
      </c>
      <c r="I8" s="71"/>
      <c r="J8" s="71"/>
      <c r="K8" s="71"/>
      <c r="L8" s="71"/>
      <c r="M8" s="71"/>
      <c r="N8" s="71"/>
      <c r="O8" s="72"/>
      <c r="P8" s="54"/>
    </row>
    <row r="9" spans="1:19" s="10" customFormat="1" ht="14.1" customHeight="1" x14ac:dyDescent="0.2">
      <c r="A9" s="52"/>
      <c r="B9" s="11"/>
      <c r="C9" s="66" t="s">
        <v>3</v>
      </c>
      <c r="D9" s="66"/>
      <c r="E9" s="66"/>
      <c r="F9" s="66"/>
      <c r="G9" s="66"/>
      <c r="H9" s="73" t="s">
        <v>3</v>
      </c>
      <c r="I9" s="74"/>
      <c r="J9" s="74"/>
      <c r="K9" s="74"/>
      <c r="L9" s="74"/>
      <c r="M9" s="74"/>
      <c r="N9" s="74"/>
      <c r="O9" s="75"/>
      <c r="P9" s="55"/>
    </row>
    <row r="10" spans="1:19" s="10" customFormat="1" ht="14.1" customHeight="1" x14ac:dyDescent="0.2">
      <c r="A10" s="52" t="s">
        <v>4</v>
      </c>
      <c r="B10" s="12" t="s">
        <v>5</v>
      </c>
      <c r="C10" s="73" t="s">
        <v>6</v>
      </c>
      <c r="D10" s="74"/>
      <c r="E10" s="74"/>
      <c r="F10" s="74"/>
      <c r="G10" s="75"/>
      <c r="H10" s="76" t="s">
        <v>20</v>
      </c>
      <c r="I10" s="77"/>
      <c r="J10" s="77"/>
      <c r="K10" s="77"/>
      <c r="L10" s="78"/>
      <c r="M10" s="76" t="s">
        <v>21</v>
      </c>
      <c r="N10" s="77"/>
      <c r="O10" s="78"/>
      <c r="P10" s="55" t="s">
        <v>4</v>
      </c>
    </row>
    <row r="11" spans="1:19" s="10" customFormat="1" ht="14.1" customHeight="1" x14ac:dyDescent="0.2">
      <c r="A11" s="52" t="s">
        <v>7</v>
      </c>
      <c r="B11" s="11"/>
      <c r="C11" s="60" t="s">
        <v>8</v>
      </c>
      <c r="D11" s="62" t="s">
        <v>9</v>
      </c>
      <c r="E11" s="63"/>
      <c r="F11" s="63"/>
      <c r="G11" s="64"/>
      <c r="H11" s="65" t="s">
        <v>8</v>
      </c>
      <c r="I11" s="58" t="s">
        <v>9</v>
      </c>
      <c r="J11" s="67"/>
      <c r="K11" s="67"/>
      <c r="L11" s="59"/>
      <c r="M11" s="45" t="s">
        <v>22</v>
      </c>
      <c r="N11" s="58" t="s">
        <v>9</v>
      </c>
      <c r="O11" s="59"/>
      <c r="P11" s="55" t="s">
        <v>7</v>
      </c>
    </row>
    <row r="12" spans="1:19" s="10" customFormat="1" ht="14.1" customHeight="1" x14ac:dyDescent="0.2">
      <c r="A12" s="53"/>
      <c r="B12" s="11"/>
      <c r="C12" s="61"/>
      <c r="D12" s="13" t="s">
        <v>10</v>
      </c>
      <c r="E12" s="13" t="s">
        <v>11</v>
      </c>
      <c r="F12" s="13" t="s">
        <v>12</v>
      </c>
      <c r="G12" s="13" t="s">
        <v>13</v>
      </c>
      <c r="H12" s="66"/>
      <c r="I12" s="13" t="s">
        <v>10</v>
      </c>
      <c r="J12" s="13" t="s">
        <v>11</v>
      </c>
      <c r="K12" s="13" t="s">
        <v>12</v>
      </c>
      <c r="L12" s="13" t="s">
        <v>13</v>
      </c>
      <c r="M12" s="46" t="s">
        <v>23</v>
      </c>
      <c r="N12" s="13" t="s">
        <v>10</v>
      </c>
      <c r="O12" s="13" t="s">
        <v>11</v>
      </c>
      <c r="P12" s="56"/>
    </row>
    <row r="13" spans="1:19" s="10" customFormat="1" ht="6" customHeight="1" x14ac:dyDescent="0.2">
      <c r="A13" s="14"/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7"/>
    </row>
    <row r="14" spans="1:19" s="10" customFormat="1" ht="15.95" customHeight="1" x14ac:dyDescent="0.2">
      <c r="A14" s="18">
        <v>1</v>
      </c>
      <c r="B14" s="47" t="s">
        <v>25</v>
      </c>
      <c r="C14" s="44">
        <f>SUM(C15+C16+C17+C18+C19+C20)</f>
        <v>-3757.361100000001</v>
      </c>
      <c r="D14" s="44">
        <f t="shared" ref="D14:L14" si="0">SUM(D15+D16+D17+D18+D19+D20)</f>
        <v>-844.00319999999965</v>
      </c>
      <c r="E14" s="44">
        <f t="shared" si="0"/>
        <v>-558.77860000000089</v>
      </c>
      <c r="F14" s="44">
        <f t="shared" si="0"/>
        <v>-1319.3619999999992</v>
      </c>
      <c r="G14" s="44">
        <f t="shared" si="0"/>
        <v>-1035.2173000000014</v>
      </c>
      <c r="H14" s="44">
        <f>SUM(H15+H16+H17+H18+H19+H20)</f>
        <v>-6792.2437200000004</v>
      </c>
      <c r="I14" s="44">
        <f t="shared" si="0"/>
        <v>-2059.3836000000001</v>
      </c>
      <c r="J14" s="44">
        <f t="shared" si="0"/>
        <v>-1458.8893199999991</v>
      </c>
      <c r="K14" s="44">
        <f t="shared" si="0"/>
        <v>-1959.7214999999983</v>
      </c>
      <c r="L14" s="44">
        <f t="shared" si="0"/>
        <v>-1314.2493000000006</v>
      </c>
      <c r="M14" s="44">
        <f>SUM(M15+M16+M17+M18+M19+M20)</f>
        <v>-3495.3782000000019</v>
      </c>
      <c r="N14" s="44">
        <f t="shared" ref="N14:O14" si="1">SUM(N15+N16+N17+N18+N19+N20)</f>
        <v>-1782.0062000000016</v>
      </c>
      <c r="O14" s="44">
        <f t="shared" si="1"/>
        <v>-1713.3720000000008</v>
      </c>
      <c r="P14" s="19">
        <v>1</v>
      </c>
    </row>
    <row r="15" spans="1:19" s="10" customFormat="1" ht="14.1" customHeight="1" x14ac:dyDescent="0.2">
      <c r="A15" s="18">
        <v>2</v>
      </c>
      <c r="B15" s="20" t="s">
        <v>26</v>
      </c>
      <c r="C15" s="22">
        <f>C22+C50+C99</f>
        <v>-30.436600000000908</v>
      </c>
      <c r="D15" s="22">
        <f t="shared" ref="D15:G15" si="2">D22+D50+D99</f>
        <v>-1.0693999999998596</v>
      </c>
      <c r="E15" s="22">
        <f t="shared" si="2"/>
        <v>39.395600000000286</v>
      </c>
      <c r="F15" s="22">
        <f t="shared" si="2"/>
        <v>-150.21860000000015</v>
      </c>
      <c r="G15" s="22">
        <f t="shared" si="2"/>
        <v>81.455799999999726</v>
      </c>
      <c r="H15" s="22">
        <f>H22+H50+H99</f>
        <v>-349.75702000000092</v>
      </c>
      <c r="I15" s="22">
        <f t="shared" ref="I15:L20" si="3">I22+I50+I99</f>
        <v>-11.205300000000079</v>
      </c>
      <c r="J15" s="22">
        <f t="shared" si="3"/>
        <v>56.140980000000127</v>
      </c>
      <c r="K15" s="22">
        <f t="shared" si="3"/>
        <v>-244.11299999999983</v>
      </c>
      <c r="L15" s="22">
        <f t="shared" si="3"/>
        <v>-150.57969999999978</v>
      </c>
      <c r="M15" s="22">
        <f>M22+M50+M99</f>
        <v>-289.86459999999988</v>
      </c>
      <c r="N15" s="22">
        <f t="shared" ref="N15:O20" si="4">N22+N50+N99</f>
        <v>-233.38840000000027</v>
      </c>
      <c r="O15" s="22">
        <f t="shared" si="4"/>
        <v>-56.476200000000063</v>
      </c>
      <c r="P15" s="19">
        <v>2</v>
      </c>
    </row>
    <row r="16" spans="1:19" s="10" customFormat="1" ht="14.1" customHeight="1" x14ac:dyDescent="0.2">
      <c r="A16" s="18">
        <v>3</v>
      </c>
      <c r="B16" s="20" t="s">
        <v>27</v>
      </c>
      <c r="C16" s="22">
        <f t="shared" ref="C16:H20" si="5">C23+C51+C100</f>
        <v>-79.221099999999751</v>
      </c>
      <c r="D16" s="22">
        <f t="shared" si="5"/>
        <v>-21.031599999999969</v>
      </c>
      <c r="E16" s="22">
        <f t="shared" si="5"/>
        <v>-30.299399999999991</v>
      </c>
      <c r="F16" s="22">
        <f t="shared" si="5"/>
        <v>-42.950800000000072</v>
      </c>
      <c r="G16" s="22">
        <f t="shared" si="5"/>
        <v>15.060699999999997</v>
      </c>
      <c r="H16" s="22">
        <f t="shared" si="5"/>
        <v>-266.30230000000006</v>
      </c>
      <c r="I16" s="22">
        <f t="shared" si="3"/>
        <v>-59.07770000000005</v>
      </c>
      <c r="J16" s="22">
        <f t="shared" si="3"/>
        <v>-75.283299999999997</v>
      </c>
      <c r="K16" s="22">
        <f t="shared" si="3"/>
        <v>-92.083300000000008</v>
      </c>
      <c r="L16" s="22">
        <f t="shared" si="3"/>
        <v>-39.858000000000061</v>
      </c>
      <c r="M16" s="22">
        <f t="shared" ref="M16:M20" si="6">M23+M51+M100</f>
        <v>-320.76400000000001</v>
      </c>
      <c r="N16" s="22">
        <f t="shared" si="4"/>
        <v>-127.6078</v>
      </c>
      <c r="O16" s="22">
        <f t="shared" si="4"/>
        <v>-193.15619999999996</v>
      </c>
      <c r="P16" s="19">
        <v>3</v>
      </c>
    </row>
    <row r="17" spans="1:16" s="10" customFormat="1" ht="14.1" customHeight="1" x14ac:dyDescent="0.2">
      <c r="A17" s="18">
        <v>4</v>
      </c>
      <c r="B17" s="20" t="s">
        <v>28</v>
      </c>
      <c r="C17" s="22">
        <f t="shared" si="5"/>
        <v>54.841299999999933</v>
      </c>
      <c r="D17" s="22">
        <f t="shared" si="5"/>
        <v>17.642100000000028</v>
      </c>
      <c r="E17" s="22">
        <f t="shared" si="5"/>
        <v>14.259000000000015</v>
      </c>
      <c r="F17" s="22">
        <f t="shared" si="5"/>
        <v>11.993400000000008</v>
      </c>
      <c r="G17" s="22">
        <f t="shared" si="5"/>
        <v>10.946800000000025</v>
      </c>
      <c r="H17" s="22">
        <f t="shared" si="5"/>
        <v>21.956299999999942</v>
      </c>
      <c r="I17" s="22">
        <f t="shared" si="3"/>
        <v>17.650299999999959</v>
      </c>
      <c r="J17" s="22">
        <f t="shared" si="3"/>
        <v>4.6356000000000108</v>
      </c>
      <c r="K17" s="22">
        <f t="shared" si="3"/>
        <v>2.8505999999999858</v>
      </c>
      <c r="L17" s="22">
        <f t="shared" si="3"/>
        <v>-3.1802000000000135</v>
      </c>
      <c r="M17" s="22">
        <f t="shared" si="6"/>
        <v>48.806400000000053</v>
      </c>
      <c r="N17" s="22">
        <f t="shared" si="4"/>
        <v>44.460199999999986</v>
      </c>
      <c r="O17" s="22">
        <f t="shared" si="4"/>
        <v>4.3461999999999819</v>
      </c>
      <c r="P17" s="19">
        <v>4</v>
      </c>
    </row>
    <row r="18" spans="1:16" s="10" customFormat="1" ht="14.1" customHeight="1" x14ac:dyDescent="0.2">
      <c r="A18" s="18">
        <v>5</v>
      </c>
      <c r="B18" s="20" t="s">
        <v>29</v>
      </c>
      <c r="C18" s="22">
        <f t="shared" si="5"/>
        <v>2707.2329</v>
      </c>
      <c r="D18" s="22">
        <f t="shared" si="5"/>
        <v>669.21569999999997</v>
      </c>
      <c r="E18" s="22">
        <f t="shared" si="5"/>
        <v>641.09969999999998</v>
      </c>
      <c r="F18" s="22">
        <f t="shared" si="5"/>
        <v>674.80849999999998</v>
      </c>
      <c r="G18" s="22">
        <f t="shared" si="5"/>
        <v>722.10900000000004</v>
      </c>
      <c r="H18" s="22">
        <f t="shared" si="5"/>
        <v>2933.9284000000002</v>
      </c>
      <c r="I18" s="22">
        <f t="shared" si="3"/>
        <v>706.38830000000007</v>
      </c>
      <c r="J18" s="22">
        <f t="shared" si="3"/>
        <v>724.56399999999985</v>
      </c>
      <c r="K18" s="22">
        <f t="shared" si="3"/>
        <v>736.56959999999992</v>
      </c>
      <c r="L18" s="22">
        <f t="shared" si="3"/>
        <v>766.40650000000005</v>
      </c>
      <c r="M18" s="22">
        <f t="shared" si="6"/>
        <v>1519.6103000000001</v>
      </c>
      <c r="N18" s="22">
        <f t="shared" si="4"/>
        <v>769.20029999999986</v>
      </c>
      <c r="O18" s="22">
        <f t="shared" si="4"/>
        <v>750.41</v>
      </c>
      <c r="P18" s="19">
        <v>5</v>
      </c>
    </row>
    <row r="19" spans="1:16" s="10" customFormat="1" ht="14.1" customHeight="1" x14ac:dyDescent="0.2">
      <c r="A19" s="18">
        <v>6</v>
      </c>
      <c r="B19" s="20" t="s">
        <v>30</v>
      </c>
      <c r="C19" s="22">
        <f t="shared" si="5"/>
        <v>-881.26</v>
      </c>
      <c r="D19" s="22">
        <f t="shared" si="5"/>
        <v>-354.69</v>
      </c>
      <c r="E19" s="22">
        <f t="shared" si="5"/>
        <v>-69.98</v>
      </c>
      <c r="F19" s="22">
        <f t="shared" si="5"/>
        <v>-351.61</v>
      </c>
      <c r="G19" s="22">
        <f t="shared" si="5"/>
        <v>-104.98000000000002</v>
      </c>
      <c r="H19" s="22">
        <f t="shared" si="5"/>
        <v>-943.05</v>
      </c>
      <c r="I19" s="22">
        <f t="shared" si="3"/>
        <v>-355.49</v>
      </c>
      <c r="J19" s="22">
        <f t="shared" si="3"/>
        <v>-95.050000000000011</v>
      </c>
      <c r="K19" s="22">
        <f t="shared" si="3"/>
        <v>-361.96</v>
      </c>
      <c r="L19" s="22">
        <f t="shared" si="3"/>
        <v>-130.55000000000001</v>
      </c>
      <c r="M19" s="22">
        <f t="shared" si="6"/>
        <v>-520.47900000000004</v>
      </c>
      <c r="N19" s="22">
        <f t="shared" si="4"/>
        <v>-369.74</v>
      </c>
      <c r="O19" s="22">
        <f t="shared" si="4"/>
        <v>-150.739</v>
      </c>
      <c r="P19" s="19">
        <v>6</v>
      </c>
    </row>
    <row r="20" spans="1:16" s="10" customFormat="1" ht="14.1" customHeight="1" x14ac:dyDescent="0.2">
      <c r="A20" s="18">
        <v>7</v>
      </c>
      <c r="B20" s="20" t="s">
        <v>31</v>
      </c>
      <c r="C20" s="22">
        <f t="shared" si="5"/>
        <v>-5528.5176000000001</v>
      </c>
      <c r="D20" s="22">
        <f t="shared" si="5"/>
        <v>-1154.0699999999997</v>
      </c>
      <c r="E20" s="22">
        <f t="shared" si="5"/>
        <v>-1153.2535000000012</v>
      </c>
      <c r="F20" s="22">
        <f t="shared" si="5"/>
        <v>-1461.384499999999</v>
      </c>
      <c r="G20" s="22">
        <f t="shared" si="5"/>
        <v>-1759.8096000000012</v>
      </c>
      <c r="H20" s="22">
        <f t="shared" si="5"/>
        <v>-8189.0190999999995</v>
      </c>
      <c r="I20" s="22">
        <f t="shared" si="3"/>
        <v>-2357.6492000000003</v>
      </c>
      <c r="J20" s="22">
        <f t="shared" si="3"/>
        <v>-2073.8965999999991</v>
      </c>
      <c r="K20" s="22">
        <f t="shared" si="3"/>
        <v>-2000.9853999999984</v>
      </c>
      <c r="L20" s="22">
        <f t="shared" si="3"/>
        <v>-1756.4879000000008</v>
      </c>
      <c r="M20" s="22">
        <f t="shared" si="6"/>
        <v>-3932.6873000000019</v>
      </c>
      <c r="N20" s="22">
        <f t="shared" si="4"/>
        <v>-1864.9305000000011</v>
      </c>
      <c r="O20" s="22">
        <f t="shared" si="4"/>
        <v>-2067.7568000000006</v>
      </c>
      <c r="P20" s="19">
        <v>7</v>
      </c>
    </row>
    <row r="21" spans="1:16" s="10" customFormat="1" ht="15" customHeight="1" x14ac:dyDescent="0.2">
      <c r="A21" s="18">
        <v>8</v>
      </c>
      <c r="B21" s="20" t="s">
        <v>32</v>
      </c>
      <c r="C21" s="44">
        <f>SUM(C22+C23+C24+C25+C26+C27)</f>
        <v>28856.791699999998</v>
      </c>
      <c r="D21" s="44">
        <f t="shared" ref="D21:L21" si="7">SUM(D22+D23+D24+D25+D26+D27)</f>
        <v>7337.4448000000002</v>
      </c>
      <c r="E21" s="44">
        <f t="shared" si="7"/>
        <v>7357.8437999999996</v>
      </c>
      <c r="F21" s="44">
        <f t="shared" si="7"/>
        <v>6868.5730999999996</v>
      </c>
      <c r="G21" s="44">
        <f t="shared" si="7"/>
        <v>7292.9299999999985</v>
      </c>
      <c r="H21" s="44">
        <f>SUM(H22+H23+H24+H25+H26+H27)</f>
        <v>28830.304</v>
      </c>
      <c r="I21" s="44">
        <f t="shared" si="7"/>
        <v>7489.9085999999988</v>
      </c>
      <c r="J21" s="44">
        <f t="shared" si="7"/>
        <v>7273.9014000000006</v>
      </c>
      <c r="K21" s="44">
        <f t="shared" si="7"/>
        <v>7172.2950000000019</v>
      </c>
      <c r="L21" s="44">
        <f t="shared" si="7"/>
        <v>6894.1990000000005</v>
      </c>
      <c r="M21" s="44">
        <f>SUM(M22+M23+M24+M25+M26+M27)</f>
        <v>13867.330299999998</v>
      </c>
      <c r="N21" s="44">
        <f t="shared" ref="N21:O21" si="8">SUM(N22+N23+N24+N25+N26+N27)</f>
        <v>6950.4926999999989</v>
      </c>
      <c r="O21" s="44">
        <f t="shared" si="8"/>
        <v>6916.8376000000007</v>
      </c>
      <c r="P21" s="19">
        <v>8</v>
      </c>
    </row>
    <row r="22" spans="1:16" s="10" customFormat="1" ht="12.75" customHeight="1" x14ac:dyDescent="0.2">
      <c r="A22" s="18">
        <v>9</v>
      </c>
      <c r="B22" s="20" t="s">
        <v>26</v>
      </c>
      <c r="C22" s="22">
        <f>C29+C36+C43</f>
        <v>9384.6961999999985</v>
      </c>
      <c r="D22" s="22">
        <f t="shared" ref="D22:G22" si="9">D29+D36+D43</f>
        <v>2282.1586000000002</v>
      </c>
      <c r="E22" s="22">
        <f t="shared" si="9"/>
        <v>2537.7240999999999</v>
      </c>
      <c r="F22" s="22">
        <f t="shared" si="9"/>
        <v>2159.4497999999999</v>
      </c>
      <c r="G22" s="22">
        <f t="shared" si="9"/>
        <v>2405.3636999999999</v>
      </c>
      <c r="H22" s="22">
        <f>H29+H36+H43</f>
        <v>9804.5108</v>
      </c>
      <c r="I22" s="22">
        <f t="shared" ref="I22:L27" si="10">I29+I36+I43</f>
        <v>2538.5351000000001</v>
      </c>
      <c r="J22" s="22">
        <f t="shared" si="10"/>
        <v>2649.0012999999999</v>
      </c>
      <c r="K22" s="22">
        <f t="shared" si="10"/>
        <v>2537.1631000000002</v>
      </c>
      <c r="L22" s="22">
        <f t="shared" si="10"/>
        <v>2079.8113000000003</v>
      </c>
      <c r="M22" s="22">
        <f>M29+M36+M43</f>
        <v>4356.8631999999998</v>
      </c>
      <c r="N22" s="22">
        <f t="shared" ref="N22:O27" si="11">N29+N36+N43</f>
        <v>2065.5319</v>
      </c>
      <c r="O22" s="22">
        <f t="shared" si="11"/>
        <v>2291.3312999999998</v>
      </c>
      <c r="P22" s="19">
        <v>9</v>
      </c>
    </row>
    <row r="23" spans="1:16" s="10" customFormat="1" ht="12.75" customHeight="1" x14ac:dyDescent="0.2">
      <c r="A23" s="18">
        <v>10</v>
      </c>
      <c r="B23" s="20" t="s">
        <v>27</v>
      </c>
      <c r="C23" s="22">
        <f t="shared" ref="C23:H27" si="12">C30+C37+C44</f>
        <v>1586.3225000000002</v>
      </c>
      <c r="D23" s="22">
        <f t="shared" si="12"/>
        <v>403.35570000000001</v>
      </c>
      <c r="E23" s="22">
        <f t="shared" si="12"/>
        <v>386.00869999999998</v>
      </c>
      <c r="F23" s="22">
        <f t="shared" si="12"/>
        <v>362.78059999999994</v>
      </c>
      <c r="G23" s="22">
        <f t="shared" si="12"/>
        <v>434.17750000000001</v>
      </c>
      <c r="H23" s="22">
        <f t="shared" si="12"/>
        <v>1625.5689</v>
      </c>
      <c r="I23" s="22">
        <f t="shared" si="10"/>
        <v>393.83389999999997</v>
      </c>
      <c r="J23" s="22">
        <f t="shared" si="10"/>
        <v>387.0951</v>
      </c>
      <c r="K23" s="22">
        <f t="shared" si="10"/>
        <v>390.80670000000003</v>
      </c>
      <c r="L23" s="22">
        <f t="shared" si="10"/>
        <v>453.83319999999998</v>
      </c>
      <c r="M23" s="22">
        <f t="shared" ref="M23:M27" si="13">M30+M37+M44</f>
        <v>741.4117</v>
      </c>
      <c r="N23" s="22">
        <f t="shared" si="11"/>
        <v>349.54380000000003</v>
      </c>
      <c r="O23" s="22">
        <f t="shared" si="11"/>
        <v>391.86790000000002</v>
      </c>
      <c r="P23" s="19">
        <v>10</v>
      </c>
    </row>
    <row r="24" spans="1:16" s="10" customFormat="1" ht="12.75" customHeight="1" x14ac:dyDescent="0.2">
      <c r="A24" s="18">
        <v>11</v>
      </c>
      <c r="B24" s="20" t="s">
        <v>28</v>
      </c>
      <c r="C24" s="22">
        <f t="shared" si="12"/>
        <v>928.60249999999996</v>
      </c>
      <c r="D24" s="22">
        <f t="shared" si="12"/>
        <v>290.15780000000001</v>
      </c>
      <c r="E24" s="22">
        <f t="shared" si="12"/>
        <v>210.2679</v>
      </c>
      <c r="F24" s="22">
        <f t="shared" si="12"/>
        <v>208.28840000000002</v>
      </c>
      <c r="G24" s="22">
        <f t="shared" si="12"/>
        <v>219.88840000000002</v>
      </c>
      <c r="H24" s="22">
        <f t="shared" si="12"/>
        <v>971.6665999999999</v>
      </c>
      <c r="I24" s="22">
        <f t="shared" si="10"/>
        <v>297.40010000000001</v>
      </c>
      <c r="J24" s="22">
        <f t="shared" si="10"/>
        <v>202.0334</v>
      </c>
      <c r="K24" s="22">
        <f t="shared" si="10"/>
        <v>235.2355</v>
      </c>
      <c r="L24" s="22">
        <f t="shared" si="10"/>
        <v>236.99759999999998</v>
      </c>
      <c r="M24" s="22">
        <f t="shared" si="13"/>
        <v>498.24920000000003</v>
      </c>
      <c r="N24" s="22">
        <f t="shared" si="11"/>
        <v>294.01729999999998</v>
      </c>
      <c r="O24" s="22">
        <f t="shared" si="11"/>
        <v>204.2319</v>
      </c>
      <c r="P24" s="19">
        <v>11</v>
      </c>
    </row>
    <row r="25" spans="1:16" s="10" customFormat="1" ht="12.75" customHeight="1" x14ac:dyDescent="0.2">
      <c r="A25" s="18">
        <v>12</v>
      </c>
      <c r="B25" s="20" t="s">
        <v>29</v>
      </c>
      <c r="C25" s="22">
        <f t="shared" si="12"/>
        <v>2834.2934</v>
      </c>
      <c r="D25" s="22">
        <f t="shared" si="12"/>
        <v>700.11210000000005</v>
      </c>
      <c r="E25" s="22">
        <f t="shared" si="12"/>
        <v>674.61439999999993</v>
      </c>
      <c r="F25" s="22">
        <f t="shared" si="12"/>
        <v>705.19689999999991</v>
      </c>
      <c r="G25" s="22">
        <f t="shared" si="12"/>
        <v>754.37</v>
      </c>
      <c r="H25" s="22">
        <f t="shared" si="12"/>
        <v>3073.4857000000002</v>
      </c>
      <c r="I25" s="22">
        <f t="shared" si="10"/>
        <v>738.87360000000001</v>
      </c>
      <c r="J25" s="22">
        <f t="shared" si="10"/>
        <v>761.99869999999987</v>
      </c>
      <c r="K25" s="22">
        <f t="shared" si="10"/>
        <v>769.17759999999998</v>
      </c>
      <c r="L25" s="22">
        <f t="shared" si="10"/>
        <v>803.43579999999997</v>
      </c>
      <c r="M25" s="22">
        <f t="shared" si="13"/>
        <v>1590.3880000000001</v>
      </c>
      <c r="N25" s="22">
        <f t="shared" si="11"/>
        <v>806.4319999999999</v>
      </c>
      <c r="O25" s="22">
        <f t="shared" si="11"/>
        <v>783.95600000000002</v>
      </c>
      <c r="P25" s="19">
        <v>12</v>
      </c>
    </row>
    <row r="26" spans="1:16" s="10" customFormat="1" ht="12.75" customHeight="1" x14ac:dyDescent="0.2">
      <c r="A26" s="18">
        <v>13</v>
      </c>
      <c r="B26" s="20" t="s">
        <v>30</v>
      </c>
      <c r="C26" s="22">
        <f t="shared" si="12"/>
        <v>0</v>
      </c>
      <c r="D26" s="22">
        <f t="shared" si="12"/>
        <v>0</v>
      </c>
      <c r="E26" s="22">
        <f t="shared" si="12"/>
        <v>0</v>
      </c>
      <c r="F26" s="22">
        <f t="shared" si="12"/>
        <v>0</v>
      </c>
      <c r="G26" s="22">
        <f t="shared" si="12"/>
        <v>0</v>
      </c>
      <c r="H26" s="22">
        <f t="shared" si="12"/>
        <v>0</v>
      </c>
      <c r="I26" s="22">
        <f t="shared" si="10"/>
        <v>0</v>
      </c>
      <c r="J26" s="22">
        <f t="shared" si="10"/>
        <v>0</v>
      </c>
      <c r="K26" s="22">
        <f t="shared" si="10"/>
        <v>0</v>
      </c>
      <c r="L26" s="22">
        <f t="shared" si="10"/>
        <v>0</v>
      </c>
      <c r="M26" s="22">
        <f t="shared" si="13"/>
        <v>0</v>
      </c>
      <c r="N26" s="22">
        <f t="shared" si="11"/>
        <v>0</v>
      </c>
      <c r="O26" s="22">
        <f t="shared" si="11"/>
        <v>0</v>
      </c>
      <c r="P26" s="19">
        <v>13</v>
      </c>
    </row>
    <row r="27" spans="1:16" s="10" customFormat="1" ht="12.75" customHeight="1" x14ac:dyDescent="0.2">
      <c r="A27" s="18">
        <v>14</v>
      </c>
      <c r="B27" s="20" t="s">
        <v>31</v>
      </c>
      <c r="C27" s="22">
        <f t="shared" si="12"/>
        <v>14122.8771</v>
      </c>
      <c r="D27" s="22">
        <f t="shared" si="12"/>
        <v>3661.6606000000002</v>
      </c>
      <c r="E27" s="22">
        <f t="shared" si="12"/>
        <v>3549.2287000000001</v>
      </c>
      <c r="F27" s="22">
        <f t="shared" si="12"/>
        <v>3432.8573999999999</v>
      </c>
      <c r="G27" s="22">
        <f t="shared" si="12"/>
        <v>3479.1303999999996</v>
      </c>
      <c r="H27" s="22">
        <f t="shared" si="12"/>
        <v>13355.072</v>
      </c>
      <c r="I27" s="22">
        <f t="shared" si="10"/>
        <v>3521.265899999999</v>
      </c>
      <c r="J27" s="22">
        <f t="shared" si="10"/>
        <v>3273.7729000000008</v>
      </c>
      <c r="K27" s="22">
        <f t="shared" si="10"/>
        <v>3239.9121000000009</v>
      </c>
      <c r="L27" s="22">
        <f t="shared" si="10"/>
        <v>3320.1210999999998</v>
      </c>
      <c r="M27" s="22">
        <f t="shared" si="13"/>
        <v>6680.4181999999992</v>
      </c>
      <c r="N27" s="22">
        <f t="shared" si="11"/>
        <v>3434.9676999999988</v>
      </c>
      <c r="O27" s="22">
        <f t="shared" si="11"/>
        <v>3245.4505000000004</v>
      </c>
      <c r="P27" s="19">
        <v>14</v>
      </c>
    </row>
    <row r="28" spans="1:16" s="10" customFormat="1" ht="15" customHeight="1" x14ac:dyDescent="0.2">
      <c r="A28" s="18">
        <v>15</v>
      </c>
      <c r="B28" s="20" t="s">
        <v>33</v>
      </c>
      <c r="C28" s="44">
        <f>SUM(C29+C30+C31+C32+C33+C34)</f>
        <v>12469.630499999999</v>
      </c>
      <c r="D28" s="44">
        <f t="shared" ref="D28:G28" si="14">SUM(D29+D30+D31+D32+D33+D34)</f>
        <v>3063.5312999999996</v>
      </c>
      <c r="E28" s="44">
        <f t="shared" si="14"/>
        <v>3297.1141999999995</v>
      </c>
      <c r="F28" s="44">
        <f t="shared" si="14"/>
        <v>2898.6263999999996</v>
      </c>
      <c r="G28" s="44">
        <f t="shared" si="14"/>
        <v>3210.3586</v>
      </c>
      <c r="H28" s="44">
        <f>SUM(H29+H30+H31+H32+H33+H34)</f>
        <v>13355.5653</v>
      </c>
      <c r="I28" s="44">
        <f t="shared" ref="I28:L28" si="15">SUM(I29+I30+I31+I32+I33+I34)</f>
        <v>3476.3539999999998</v>
      </c>
      <c r="J28" s="44">
        <f t="shared" si="15"/>
        <v>3575.8784000000001</v>
      </c>
      <c r="K28" s="44">
        <f t="shared" si="15"/>
        <v>3379.5420000000004</v>
      </c>
      <c r="L28" s="44">
        <f t="shared" si="15"/>
        <v>2923.7909</v>
      </c>
      <c r="M28" s="44">
        <f>SUM(M29+M30+M31+M32+M33+M34)</f>
        <v>6221.2145</v>
      </c>
      <c r="N28" s="44">
        <f t="shared" ref="N28:O28" si="16">SUM(N29+N30+N31+N32+N33+N34)</f>
        <v>2923.9746999999998</v>
      </c>
      <c r="O28" s="44">
        <f t="shared" si="16"/>
        <v>3297.2398000000003</v>
      </c>
      <c r="P28" s="19">
        <v>15</v>
      </c>
    </row>
    <row r="29" spans="1:16" s="10" customFormat="1" ht="12.75" customHeight="1" x14ac:dyDescent="0.2">
      <c r="A29" s="18">
        <v>16</v>
      </c>
      <c r="B29" s="21" t="s">
        <v>26</v>
      </c>
      <c r="C29" s="22">
        <f>D29+E29+F29+G29</f>
        <v>9362.3133999999991</v>
      </c>
      <c r="D29" s="22">
        <v>2276.3433</v>
      </c>
      <c r="E29" s="22">
        <v>2530.7718999999997</v>
      </c>
      <c r="F29" s="22">
        <v>2154.4236999999998</v>
      </c>
      <c r="G29" s="22">
        <v>2400.7745</v>
      </c>
      <c r="H29" s="22">
        <f>I29+J29+K29+L29</f>
        <v>9744.4115999999995</v>
      </c>
      <c r="I29" s="23">
        <v>2527.8984999999998</v>
      </c>
      <c r="J29" s="23">
        <v>2633.6435999999999</v>
      </c>
      <c r="K29" s="23">
        <v>2519.3265000000001</v>
      </c>
      <c r="L29" s="23">
        <v>2063.5430000000001</v>
      </c>
      <c r="M29" s="22">
        <f>N29+O29</f>
        <v>4319.2120000000004</v>
      </c>
      <c r="N29" s="23">
        <v>2046.7063000000003</v>
      </c>
      <c r="O29" s="23">
        <v>2272.5057000000002</v>
      </c>
      <c r="P29" s="19">
        <v>16</v>
      </c>
    </row>
    <row r="30" spans="1:16" s="10" customFormat="1" ht="12.75" customHeight="1" x14ac:dyDescent="0.2">
      <c r="A30" s="18">
        <v>17</v>
      </c>
      <c r="B30" s="21" t="s">
        <v>27</v>
      </c>
      <c r="C30" s="22">
        <f t="shared" ref="C30:C48" si="17">D30+E30+F30+G30</f>
        <v>0</v>
      </c>
      <c r="D30" s="22">
        <v>0</v>
      </c>
      <c r="E30" s="22">
        <v>0</v>
      </c>
      <c r="F30" s="22">
        <v>0</v>
      </c>
      <c r="G30" s="22">
        <v>0</v>
      </c>
      <c r="H30" s="22">
        <f t="shared" ref="H30:H48" si="18">I30+J30+K30+L30</f>
        <v>0</v>
      </c>
      <c r="I30" s="23">
        <v>0</v>
      </c>
      <c r="J30" s="23">
        <v>0</v>
      </c>
      <c r="K30" s="23">
        <v>0</v>
      </c>
      <c r="L30" s="23">
        <v>0</v>
      </c>
      <c r="M30" s="22">
        <f t="shared" ref="M30:M34" si="19">N30+O30</f>
        <v>0</v>
      </c>
      <c r="N30" s="23">
        <v>0</v>
      </c>
      <c r="O30" s="23">
        <v>0</v>
      </c>
      <c r="P30" s="19">
        <v>17</v>
      </c>
    </row>
    <row r="31" spans="1:16" s="10" customFormat="1" ht="12.75" customHeight="1" x14ac:dyDescent="0.2">
      <c r="A31" s="18">
        <v>18</v>
      </c>
      <c r="B31" s="21" t="s">
        <v>28</v>
      </c>
      <c r="C31" s="22">
        <f t="shared" si="17"/>
        <v>0</v>
      </c>
      <c r="D31" s="22">
        <v>0</v>
      </c>
      <c r="E31" s="22">
        <v>0</v>
      </c>
      <c r="F31" s="22">
        <v>0</v>
      </c>
      <c r="G31" s="22">
        <v>0</v>
      </c>
      <c r="H31" s="22">
        <f t="shared" si="18"/>
        <v>0</v>
      </c>
      <c r="I31" s="23">
        <v>0</v>
      </c>
      <c r="J31" s="23">
        <v>0</v>
      </c>
      <c r="K31" s="23">
        <v>0</v>
      </c>
      <c r="L31" s="23">
        <v>0</v>
      </c>
      <c r="M31" s="22">
        <f t="shared" si="19"/>
        <v>0</v>
      </c>
      <c r="N31" s="23">
        <v>0</v>
      </c>
      <c r="O31" s="23">
        <v>0</v>
      </c>
      <c r="P31" s="19">
        <v>18</v>
      </c>
    </row>
    <row r="32" spans="1:16" s="10" customFormat="1" ht="12.75" customHeight="1" x14ac:dyDescent="0.2">
      <c r="A32" s="18">
        <v>19</v>
      </c>
      <c r="B32" s="21" t="s">
        <v>29</v>
      </c>
      <c r="C32" s="22">
        <f t="shared" si="17"/>
        <v>0</v>
      </c>
      <c r="D32" s="22">
        <v>0</v>
      </c>
      <c r="E32" s="22">
        <v>0</v>
      </c>
      <c r="F32" s="22">
        <v>0</v>
      </c>
      <c r="G32" s="22">
        <v>0</v>
      </c>
      <c r="H32" s="22">
        <f t="shared" si="18"/>
        <v>0</v>
      </c>
      <c r="I32" s="23">
        <v>0</v>
      </c>
      <c r="J32" s="23">
        <v>0</v>
      </c>
      <c r="K32" s="23">
        <v>0</v>
      </c>
      <c r="L32" s="23">
        <v>0</v>
      </c>
      <c r="M32" s="22">
        <f t="shared" si="19"/>
        <v>0</v>
      </c>
      <c r="N32" s="23">
        <v>0</v>
      </c>
      <c r="O32" s="23">
        <v>0</v>
      </c>
      <c r="P32" s="19">
        <v>19</v>
      </c>
    </row>
    <row r="33" spans="1:16" s="10" customFormat="1" ht="12.75" customHeight="1" x14ac:dyDescent="0.2">
      <c r="A33" s="18">
        <v>20</v>
      </c>
      <c r="B33" s="21" t="s">
        <v>30</v>
      </c>
      <c r="C33" s="22">
        <f t="shared" si="17"/>
        <v>0</v>
      </c>
      <c r="D33" s="22">
        <v>0</v>
      </c>
      <c r="E33" s="22">
        <v>0</v>
      </c>
      <c r="F33" s="22">
        <v>0</v>
      </c>
      <c r="G33" s="22">
        <v>0</v>
      </c>
      <c r="H33" s="22">
        <f t="shared" si="18"/>
        <v>0</v>
      </c>
      <c r="I33" s="23">
        <v>0</v>
      </c>
      <c r="J33" s="23">
        <v>0</v>
      </c>
      <c r="K33" s="23">
        <v>0</v>
      </c>
      <c r="L33" s="23">
        <v>0</v>
      </c>
      <c r="M33" s="22">
        <f t="shared" si="19"/>
        <v>0</v>
      </c>
      <c r="N33" s="23">
        <v>0</v>
      </c>
      <c r="O33" s="23">
        <v>0</v>
      </c>
      <c r="P33" s="19">
        <v>20</v>
      </c>
    </row>
    <row r="34" spans="1:16" s="10" customFormat="1" ht="12.75" customHeight="1" x14ac:dyDescent="0.2">
      <c r="A34" s="18">
        <v>21</v>
      </c>
      <c r="B34" s="21" t="s">
        <v>31</v>
      </c>
      <c r="C34" s="22">
        <f t="shared" si="17"/>
        <v>3107.3170999999993</v>
      </c>
      <c r="D34" s="22">
        <v>787.18799999999965</v>
      </c>
      <c r="E34" s="22">
        <v>766.3422999999998</v>
      </c>
      <c r="F34" s="22">
        <v>744.20269999999982</v>
      </c>
      <c r="G34" s="22">
        <v>809.58410000000003</v>
      </c>
      <c r="H34" s="22">
        <f t="shared" si="18"/>
        <v>3611.1537000000003</v>
      </c>
      <c r="I34" s="23">
        <v>948.45550000000003</v>
      </c>
      <c r="J34" s="23">
        <v>942.23480000000018</v>
      </c>
      <c r="K34" s="23">
        <v>860.21550000000025</v>
      </c>
      <c r="L34" s="23">
        <v>860.24789999999985</v>
      </c>
      <c r="M34" s="22">
        <f t="shared" si="19"/>
        <v>1902.0024999999996</v>
      </c>
      <c r="N34" s="23">
        <v>877.26839999999947</v>
      </c>
      <c r="O34" s="23">
        <v>1024.7341000000001</v>
      </c>
      <c r="P34" s="19">
        <v>21</v>
      </c>
    </row>
    <row r="35" spans="1:16" s="10" customFormat="1" ht="15" customHeight="1" x14ac:dyDescent="0.2">
      <c r="A35" s="18">
        <v>22</v>
      </c>
      <c r="B35" s="20" t="s">
        <v>34</v>
      </c>
      <c r="C35" s="44">
        <f>SUM(C36+C37+C38+C39+C40+C41)</f>
        <v>13897.5985</v>
      </c>
      <c r="D35" s="44">
        <f t="shared" ref="D35:G35" si="20">SUM(D36+D37+D38+D39+D40+D41)</f>
        <v>3595.2197000000006</v>
      </c>
      <c r="E35" s="44">
        <f t="shared" si="20"/>
        <v>3478.2529000000004</v>
      </c>
      <c r="F35" s="44">
        <f t="shared" si="20"/>
        <v>3366.5663999999997</v>
      </c>
      <c r="G35" s="44">
        <f t="shared" si="20"/>
        <v>3457.5594999999998</v>
      </c>
      <c r="H35" s="44">
        <f>SUM(H36+H37+H38+H39+H40+H41)</f>
        <v>12923.1911</v>
      </c>
      <c r="I35" s="44">
        <f t="shared" ref="I35:L35" si="21">SUM(I36+I37+I38+I39+I40+I41)</f>
        <v>3338.385299999999</v>
      </c>
      <c r="J35" s="44">
        <f t="shared" si="21"/>
        <v>3126.5751000000005</v>
      </c>
      <c r="K35" s="44">
        <f t="shared" si="21"/>
        <v>3181.5765000000006</v>
      </c>
      <c r="L35" s="44">
        <f t="shared" si="21"/>
        <v>3276.6541999999999</v>
      </c>
      <c r="M35" s="44">
        <f>SUM(M36+M37+M38+M39+M40+M41)</f>
        <v>6331.2227000000003</v>
      </c>
      <c r="N35" s="44">
        <f t="shared" ref="N35:O35" si="22">SUM(N36+N37+N38+N39+N40+N41)</f>
        <v>3313.1631999999991</v>
      </c>
      <c r="O35" s="44">
        <f t="shared" si="22"/>
        <v>3018.0595000000003</v>
      </c>
      <c r="P35" s="19">
        <v>22</v>
      </c>
    </row>
    <row r="36" spans="1:16" s="10" customFormat="1" ht="12.75" customHeight="1" x14ac:dyDescent="0.2">
      <c r="A36" s="18">
        <v>23</v>
      </c>
      <c r="B36" s="21" t="s">
        <v>26</v>
      </c>
      <c r="C36" s="22">
        <f t="shared" si="17"/>
        <v>17.3</v>
      </c>
      <c r="D36" s="22">
        <v>4</v>
      </c>
      <c r="E36" s="22">
        <v>5.5</v>
      </c>
      <c r="F36" s="22">
        <v>4.3</v>
      </c>
      <c r="G36" s="22">
        <v>3.5</v>
      </c>
      <c r="H36" s="22">
        <f t="shared" si="18"/>
        <v>54.6</v>
      </c>
      <c r="I36" s="23">
        <v>8.8999999999999986</v>
      </c>
      <c r="J36" s="23">
        <v>14.2</v>
      </c>
      <c r="K36" s="23">
        <v>16.100000000000001</v>
      </c>
      <c r="L36" s="23">
        <v>15.4</v>
      </c>
      <c r="M36" s="22">
        <f t="shared" ref="M36:M41" si="23">N36+O36</f>
        <v>31.3996</v>
      </c>
      <c r="N36" s="23">
        <v>15.6998</v>
      </c>
      <c r="O36" s="23">
        <v>15.6998</v>
      </c>
      <c r="P36" s="19">
        <v>23</v>
      </c>
    </row>
    <row r="37" spans="1:16" s="10" customFormat="1" ht="12.75" customHeight="1" x14ac:dyDescent="0.2">
      <c r="A37" s="18">
        <v>24</v>
      </c>
      <c r="B37" s="21" t="s">
        <v>27</v>
      </c>
      <c r="C37" s="22">
        <f t="shared" si="17"/>
        <v>281.14790000000005</v>
      </c>
      <c r="D37" s="22">
        <v>74.860700000000008</v>
      </c>
      <c r="E37" s="22">
        <v>72.948000000000008</v>
      </c>
      <c r="F37" s="22">
        <v>64.0137</v>
      </c>
      <c r="G37" s="22">
        <v>69.325500000000005</v>
      </c>
      <c r="H37" s="22">
        <f t="shared" si="18"/>
        <v>231.8794</v>
      </c>
      <c r="I37" s="23">
        <v>66.75030000000001</v>
      </c>
      <c r="J37" s="23">
        <v>56.659400000000005</v>
      </c>
      <c r="K37" s="23">
        <v>49.931100000000001</v>
      </c>
      <c r="L37" s="23">
        <v>58.538599999999995</v>
      </c>
      <c r="M37" s="22">
        <f t="shared" si="23"/>
        <v>137.33279999999999</v>
      </c>
      <c r="N37" s="23">
        <v>53.4863</v>
      </c>
      <c r="O37" s="23">
        <v>83.846499999999992</v>
      </c>
      <c r="P37" s="19">
        <v>24</v>
      </c>
    </row>
    <row r="38" spans="1:16" s="10" customFormat="1" ht="12.75" customHeight="1" x14ac:dyDescent="0.2">
      <c r="A38" s="18">
        <v>25</v>
      </c>
      <c r="B38" s="21" t="s">
        <v>28</v>
      </c>
      <c r="C38" s="22">
        <f t="shared" si="17"/>
        <v>167.9982</v>
      </c>
      <c r="D38" s="22">
        <v>40.706499999999998</v>
      </c>
      <c r="E38" s="22">
        <v>38.317900000000002</v>
      </c>
      <c r="F38" s="22">
        <v>37.0886</v>
      </c>
      <c r="G38" s="22">
        <v>51.885200000000005</v>
      </c>
      <c r="H38" s="22">
        <f t="shared" si="18"/>
        <v>160.10549999999998</v>
      </c>
      <c r="I38" s="23">
        <v>61.483199999999997</v>
      </c>
      <c r="J38" s="23">
        <v>32.711399999999998</v>
      </c>
      <c r="K38" s="23">
        <v>38.182499999999997</v>
      </c>
      <c r="L38" s="23">
        <v>27.728400000000001</v>
      </c>
      <c r="M38" s="22">
        <f t="shared" si="23"/>
        <v>90.519200000000012</v>
      </c>
      <c r="N38" s="23">
        <v>60.886800000000008</v>
      </c>
      <c r="O38" s="23">
        <v>29.632400000000001</v>
      </c>
      <c r="P38" s="19">
        <v>25</v>
      </c>
    </row>
    <row r="39" spans="1:16" s="10" customFormat="1" ht="12.75" customHeight="1" x14ac:dyDescent="0.2">
      <c r="A39" s="18">
        <v>26</v>
      </c>
      <c r="B39" s="21" t="s">
        <v>29</v>
      </c>
      <c r="C39" s="22">
        <f t="shared" si="17"/>
        <v>2796.4639999999999</v>
      </c>
      <c r="D39" s="22">
        <v>693.24600000000009</v>
      </c>
      <c r="E39" s="22">
        <v>666.55499999999995</v>
      </c>
      <c r="F39" s="22">
        <v>694.09399999999994</v>
      </c>
      <c r="G39" s="22">
        <v>742.56899999999996</v>
      </c>
      <c r="H39" s="22">
        <f t="shared" si="18"/>
        <v>2994.0450000000001</v>
      </c>
      <c r="I39" s="23">
        <v>732.18799999999999</v>
      </c>
      <c r="J39" s="23">
        <v>745.42799999999988</v>
      </c>
      <c r="K39" s="23">
        <v>749.36900000000003</v>
      </c>
      <c r="L39" s="23">
        <v>767.06</v>
      </c>
      <c r="M39" s="22">
        <f t="shared" si="23"/>
        <v>1515.7860000000001</v>
      </c>
      <c r="N39" s="23">
        <v>760.31999999999994</v>
      </c>
      <c r="O39" s="23">
        <v>755.46600000000001</v>
      </c>
      <c r="P39" s="19">
        <v>26</v>
      </c>
    </row>
    <row r="40" spans="1:16" s="10" customFormat="1" ht="12.75" customHeight="1" x14ac:dyDescent="0.2">
      <c r="A40" s="18">
        <v>27</v>
      </c>
      <c r="B40" s="21" t="s">
        <v>30</v>
      </c>
      <c r="C40" s="22">
        <f t="shared" si="17"/>
        <v>0</v>
      </c>
      <c r="D40" s="22">
        <v>0</v>
      </c>
      <c r="E40" s="22">
        <v>0</v>
      </c>
      <c r="F40" s="22">
        <v>0</v>
      </c>
      <c r="G40" s="22">
        <v>0</v>
      </c>
      <c r="H40" s="22">
        <f t="shared" si="18"/>
        <v>0</v>
      </c>
      <c r="I40" s="23">
        <v>0</v>
      </c>
      <c r="J40" s="23">
        <v>0</v>
      </c>
      <c r="K40" s="23">
        <v>0</v>
      </c>
      <c r="L40" s="23">
        <v>0</v>
      </c>
      <c r="M40" s="22">
        <f t="shared" si="23"/>
        <v>0</v>
      </c>
      <c r="N40" s="23">
        <v>0</v>
      </c>
      <c r="O40" s="23">
        <v>0</v>
      </c>
      <c r="P40" s="19">
        <v>27</v>
      </c>
    </row>
    <row r="41" spans="1:16" s="10" customFormat="1" ht="12.75" customHeight="1" x14ac:dyDescent="0.2">
      <c r="A41" s="18">
        <v>28</v>
      </c>
      <c r="B41" s="21" t="s">
        <v>31</v>
      </c>
      <c r="C41" s="22">
        <f t="shared" si="17"/>
        <v>10634.688400000001</v>
      </c>
      <c r="D41" s="22">
        <v>2782.4065000000005</v>
      </c>
      <c r="E41" s="22">
        <v>2694.9320000000002</v>
      </c>
      <c r="F41" s="22">
        <v>2567.0700999999999</v>
      </c>
      <c r="G41" s="22">
        <v>2590.2797999999998</v>
      </c>
      <c r="H41" s="22">
        <f t="shared" si="18"/>
        <v>9482.5612000000001</v>
      </c>
      <c r="I41" s="23">
        <v>2469.063799999999</v>
      </c>
      <c r="J41" s="23">
        <v>2277.5763000000006</v>
      </c>
      <c r="K41" s="23">
        <v>2327.9939000000004</v>
      </c>
      <c r="L41" s="23">
        <v>2407.9272000000001</v>
      </c>
      <c r="M41" s="22">
        <f t="shared" si="23"/>
        <v>4556.1850999999997</v>
      </c>
      <c r="N41" s="23">
        <v>2422.7702999999992</v>
      </c>
      <c r="O41" s="23">
        <v>2133.4148000000005</v>
      </c>
      <c r="P41" s="19">
        <v>28</v>
      </c>
    </row>
    <row r="42" spans="1:16" s="10" customFormat="1" ht="15" customHeight="1" x14ac:dyDescent="0.2">
      <c r="A42" s="18">
        <v>29</v>
      </c>
      <c r="B42" s="20" t="s">
        <v>35</v>
      </c>
      <c r="C42" s="44">
        <f>SUM(C43+C44+C45+C46+C47+C48)</f>
        <v>2489.5626999999999</v>
      </c>
      <c r="D42" s="44">
        <f t="shared" ref="D42:G42" si="24">SUM(D43+D44+D45+D46+D47+D48)</f>
        <v>678.69380000000001</v>
      </c>
      <c r="E42" s="44">
        <f t="shared" si="24"/>
        <v>582.47669999999994</v>
      </c>
      <c r="F42" s="44">
        <f t="shared" si="24"/>
        <v>603.38030000000003</v>
      </c>
      <c r="G42" s="44">
        <f t="shared" si="24"/>
        <v>625.01190000000008</v>
      </c>
      <c r="H42" s="44">
        <f>SUM(H43+H44+H45+H46+H47+H48)</f>
        <v>2551.5475999999999</v>
      </c>
      <c r="I42" s="44">
        <f t="shared" ref="I42:L42" si="25">SUM(I43+I44+I45+I46+I47+I48)</f>
        <v>675.16930000000013</v>
      </c>
      <c r="J42" s="44">
        <f t="shared" si="25"/>
        <v>571.44789999999989</v>
      </c>
      <c r="K42" s="44">
        <f t="shared" si="25"/>
        <v>611.17650000000003</v>
      </c>
      <c r="L42" s="44">
        <f t="shared" si="25"/>
        <v>693.75390000000016</v>
      </c>
      <c r="M42" s="44">
        <f>SUM(M43+M44+M45+M46+M47+M48)</f>
        <v>1314.8931</v>
      </c>
      <c r="N42" s="44">
        <f t="shared" ref="N42:O42" si="26">SUM(N43+N44+N45+N46+N47+N48)</f>
        <v>713.35479999999995</v>
      </c>
      <c r="O42" s="44">
        <f t="shared" si="26"/>
        <v>601.53829999999994</v>
      </c>
      <c r="P42" s="19">
        <v>29</v>
      </c>
    </row>
    <row r="43" spans="1:16" s="10" customFormat="1" ht="12.75" customHeight="1" x14ac:dyDescent="0.2">
      <c r="A43" s="18">
        <v>30</v>
      </c>
      <c r="B43" s="21" t="s">
        <v>26</v>
      </c>
      <c r="C43" s="22">
        <f t="shared" si="17"/>
        <v>5.0827999999999998</v>
      </c>
      <c r="D43" s="22">
        <v>1.8152999999999999</v>
      </c>
      <c r="E43" s="22">
        <v>1.4521999999999999</v>
      </c>
      <c r="F43" s="22">
        <v>0.72609999999999997</v>
      </c>
      <c r="G43" s="22">
        <v>1.0891999999999999</v>
      </c>
      <c r="H43" s="22">
        <f t="shared" si="18"/>
        <v>5.4991999999999992</v>
      </c>
      <c r="I43" s="23">
        <v>1.7365999999999999</v>
      </c>
      <c r="J43" s="23">
        <v>1.1577</v>
      </c>
      <c r="K43" s="23">
        <v>1.7365999999999999</v>
      </c>
      <c r="L43" s="23">
        <v>0.86829999999999996</v>
      </c>
      <c r="M43" s="22">
        <f t="shared" ref="M43:M48" si="27">N43+O43</f>
        <v>6.2515999999999998</v>
      </c>
      <c r="N43" s="23">
        <v>3.1257999999999999</v>
      </c>
      <c r="O43" s="23">
        <v>3.1257999999999999</v>
      </c>
      <c r="P43" s="19">
        <v>30</v>
      </c>
    </row>
    <row r="44" spans="1:16" s="10" customFormat="1" ht="12.75" customHeight="1" x14ac:dyDescent="0.2">
      <c r="A44" s="18">
        <v>31</v>
      </c>
      <c r="B44" s="21" t="s">
        <v>27</v>
      </c>
      <c r="C44" s="22">
        <f t="shared" si="17"/>
        <v>1305.1746000000001</v>
      </c>
      <c r="D44" s="22">
        <v>328.495</v>
      </c>
      <c r="E44" s="22">
        <v>313.0607</v>
      </c>
      <c r="F44" s="22">
        <v>298.76689999999996</v>
      </c>
      <c r="G44" s="22">
        <v>364.85200000000003</v>
      </c>
      <c r="H44" s="22">
        <f t="shared" si="18"/>
        <v>1393.6895</v>
      </c>
      <c r="I44" s="23">
        <v>327.08359999999999</v>
      </c>
      <c r="J44" s="23">
        <v>330.4357</v>
      </c>
      <c r="K44" s="23">
        <v>340.87560000000002</v>
      </c>
      <c r="L44" s="23">
        <v>395.2946</v>
      </c>
      <c r="M44" s="22">
        <f t="shared" si="27"/>
        <v>604.07889999999998</v>
      </c>
      <c r="N44" s="23">
        <v>296.0575</v>
      </c>
      <c r="O44" s="23">
        <v>308.02140000000003</v>
      </c>
      <c r="P44" s="19">
        <v>31</v>
      </c>
    </row>
    <row r="45" spans="1:16" s="10" customFormat="1" ht="12.75" customHeight="1" x14ac:dyDescent="0.2">
      <c r="A45" s="18">
        <v>32</v>
      </c>
      <c r="B45" s="21" t="s">
        <v>28</v>
      </c>
      <c r="C45" s="22">
        <f t="shared" si="17"/>
        <v>760.60429999999997</v>
      </c>
      <c r="D45" s="22">
        <v>249.4513</v>
      </c>
      <c r="E45" s="22">
        <v>171.95</v>
      </c>
      <c r="F45" s="22">
        <v>171.19980000000001</v>
      </c>
      <c r="G45" s="22">
        <v>168.00320000000002</v>
      </c>
      <c r="H45" s="22">
        <f t="shared" si="18"/>
        <v>811.5610999999999</v>
      </c>
      <c r="I45" s="23">
        <v>235.9169</v>
      </c>
      <c r="J45" s="23">
        <v>169.322</v>
      </c>
      <c r="K45" s="23">
        <v>197.053</v>
      </c>
      <c r="L45" s="23">
        <v>209.26919999999998</v>
      </c>
      <c r="M45" s="22">
        <f t="shared" si="27"/>
        <v>407.73</v>
      </c>
      <c r="N45" s="23">
        <v>233.13049999999998</v>
      </c>
      <c r="O45" s="23">
        <v>174.59950000000001</v>
      </c>
      <c r="P45" s="19">
        <v>32</v>
      </c>
    </row>
    <row r="46" spans="1:16" s="10" customFormat="1" ht="12.75" customHeight="1" x14ac:dyDescent="0.2">
      <c r="A46" s="18">
        <v>33</v>
      </c>
      <c r="B46" s="21" t="s">
        <v>29</v>
      </c>
      <c r="C46" s="22">
        <f t="shared" si="17"/>
        <v>37.8294</v>
      </c>
      <c r="D46" s="22">
        <v>6.8661000000000003</v>
      </c>
      <c r="E46" s="22">
        <v>8.0594000000000001</v>
      </c>
      <c r="F46" s="22">
        <v>11.1029</v>
      </c>
      <c r="G46" s="22">
        <v>11.801</v>
      </c>
      <c r="H46" s="22">
        <f t="shared" si="18"/>
        <v>79.440699999999993</v>
      </c>
      <c r="I46" s="23">
        <v>6.6856</v>
      </c>
      <c r="J46" s="23">
        <v>16.570700000000002</v>
      </c>
      <c r="K46" s="23">
        <v>19.808599999999998</v>
      </c>
      <c r="L46" s="23">
        <v>36.375799999999998</v>
      </c>
      <c r="M46" s="22">
        <f t="shared" si="27"/>
        <v>74.602000000000004</v>
      </c>
      <c r="N46" s="23">
        <v>46.111999999999995</v>
      </c>
      <c r="O46" s="23">
        <v>28.490000000000002</v>
      </c>
      <c r="P46" s="19">
        <v>33</v>
      </c>
    </row>
    <row r="47" spans="1:16" s="10" customFormat="1" ht="12.75" customHeight="1" x14ac:dyDescent="0.2">
      <c r="A47" s="18">
        <v>34</v>
      </c>
      <c r="B47" s="21" t="s">
        <v>30</v>
      </c>
      <c r="C47" s="22">
        <f t="shared" si="17"/>
        <v>0</v>
      </c>
      <c r="D47" s="22">
        <v>0</v>
      </c>
      <c r="E47" s="22">
        <v>0</v>
      </c>
      <c r="F47" s="22">
        <v>0</v>
      </c>
      <c r="G47" s="22">
        <v>0</v>
      </c>
      <c r="H47" s="22">
        <f t="shared" si="18"/>
        <v>0</v>
      </c>
      <c r="I47" s="23">
        <v>0</v>
      </c>
      <c r="J47" s="23">
        <v>0</v>
      </c>
      <c r="K47" s="23">
        <v>0</v>
      </c>
      <c r="L47" s="23">
        <v>0</v>
      </c>
      <c r="M47" s="22">
        <f t="shared" si="27"/>
        <v>0</v>
      </c>
      <c r="N47" s="23">
        <v>0</v>
      </c>
      <c r="O47" s="23">
        <v>0</v>
      </c>
      <c r="P47" s="19">
        <v>34</v>
      </c>
    </row>
    <row r="48" spans="1:16" s="10" customFormat="1" ht="12.75" customHeight="1" x14ac:dyDescent="0.2">
      <c r="A48" s="18">
        <v>35</v>
      </c>
      <c r="B48" s="21" t="s">
        <v>31</v>
      </c>
      <c r="C48" s="22">
        <f t="shared" si="17"/>
        <v>380.8716</v>
      </c>
      <c r="D48" s="22">
        <v>92.06610000000002</v>
      </c>
      <c r="E48" s="22">
        <v>87.954400000000007</v>
      </c>
      <c r="F48" s="22">
        <v>121.58460000000008</v>
      </c>
      <c r="G48" s="22">
        <v>79.266499999999908</v>
      </c>
      <c r="H48" s="22">
        <f t="shared" si="18"/>
        <v>261.35710000000012</v>
      </c>
      <c r="I48" s="23">
        <v>103.74660000000009</v>
      </c>
      <c r="J48" s="23">
        <v>53.961799999999911</v>
      </c>
      <c r="K48" s="23">
        <v>51.702700000000064</v>
      </c>
      <c r="L48" s="23">
        <v>51.946000000000083</v>
      </c>
      <c r="M48" s="22">
        <f t="shared" si="27"/>
        <v>222.23059999999981</v>
      </c>
      <c r="N48" s="23">
        <v>134.92899999999995</v>
      </c>
      <c r="O48" s="23">
        <v>87.301599999999866</v>
      </c>
      <c r="P48" s="19">
        <v>35</v>
      </c>
    </row>
    <row r="49" spans="1:16" s="10" customFormat="1" ht="15" customHeight="1" x14ac:dyDescent="0.2">
      <c r="A49" s="18">
        <v>36</v>
      </c>
      <c r="B49" s="20" t="s">
        <v>36</v>
      </c>
      <c r="C49" s="44">
        <f>SUM(C50+C51+C52+C53+C54+C55)</f>
        <v>-32489.773300000001</v>
      </c>
      <c r="D49" s="44">
        <f t="shared" ref="D49:G49" si="28">SUM(D50+D51+D52+D53+D54+D55)</f>
        <v>-8163.0183999999999</v>
      </c>
      <c r="E49" s="44">
        <f t="shared" si="28"/>
        <v>-7876.311200000001</v>
      </c>
      <c r="F49" s="44">
        <f t="shared" si="28"/>
        <v>-8150.8932999999997</v>
      </c>
      <c r="G49" s="44">
        <f t="shared" si="28"/>
        <v>-8299.5504000000001</v>
      </c>
      <c r="H49" s="44">
        <f>SUM(H50+H51+H52+H53+H54+H55)</f>
        <v>-35552.338920000002</v>
      </c>
      <c r="I49" s="44">
        <f t="shared" ref="I49:L49" si="29">SUM(I50+I51+I52+I53+I54+I55)</f>
        <v>-9529.7777999999998</v>
      </c>
      <c r="J49" s="44">
        <f t="shared" si="29"/>
        <v>-8725.7071200000009</v>
      </c>
      <c r="K49" s="44">
        <f t="shared" si="29"/>
        <v>-9099.7652999999991</v>
      </c>
      <c r="L49" s="44">
        <f t="shared" si="29"/>
        <v>-8197.0887000000002</v>
      </c>
      <c r="M49" s="44">
        <f>SUM(M50+M51+M52+M53+M54+M55)</f>
        <v>-17313.230900000002</v>
      </c>
      <c r="N49" s="44">
        <f t="shared" ref="N49:O49" si="30">SUM(N50+N51+N52+N53+N54+N55)</f>
        <v>-8714.295900000001</v>
      </c>
      <c r="O49" s="44">
        <f t="shared" si="30"/>
        <v>-8598.9350000000013</v>
      </c>
      <c r="P49" s="19">
        <v>36</v>
      </c>
    </row>
    <row r="50" spans="1:16" s="10" customFormat="1" ht="12.75" customHeight="1" x14ac:dyDescent="0.2">
      <c r="A50" s="18">
        <v>37</v>
      </c>
      <c r="B50" s="20" t="s">
        <v>26</v>
      </c>
      <c r="C50" s="22">
        <f>C57+C64+C71</f>
        <v>-9415.1327999999994</v>
      </c>
      <c r="D50" s="22">
        <f t="shared" ref="D50:G55" si="31">D57+D64+D71</f>
        <v>-2283.2280000000001</v>
      </c>
      <c r="E50" s="22">
        <f t="shared" si="31"/>
        <v>-2498.3284999999996</v>
      </c>
      <c r="F50" s="22">
        <f t="shared" si="31"/>
        <v>-2309.6684</v>
      </c>
      <c r="G50" s="22">
        <f t="shared" si="31"/>
        <v>-2323.9079000000002</v>
      </c>
      <c r="H50" s="22">
        <f>H57+H64+H71</f>
        <v>-10154.267820000001</v>
      </c>
      <c r="I50" s="22">
        <f t="shared" ref="I50:L55" si="32">I57+I64+I71</f>
        <v>-2549.7404000000001</v>
      </c>
      <c r="J50" s="22">
        <f t="shared" si="32"/>
        <v>-2592.8603199999998</v>
      </c>
      <c r="K50" s="22">
        <f t="shared" si="32"/>
        <v>-2781.2761</v>
      </c>
      <c r="L50" s="22">
        <f t="shared" si="32"/>
        <v>-2230.3910000000001</v>
      </c>
      <c r="M50" s="22">
        <f>M57+M64+M71</f>
        <v>-4646.7277999999997</v>
      </c>
      <c r="N50" s="22">
        <f t="shared" ref="N50:O55" si="33">N57+N64+N71</f>
        <v>-2298.9203000000002</v>
      </c>
      <c r="O50" s="22">
        <f t="shared" si="33"/>
        <v>-2347.8074999999999</v>
      </c>
      <c r="P50" s="19">
        <v>37</v>
      </c>
    </row>
    <row r="51" spans="1:16" s="10" customFormat="1" ht="12.75" customHeight="1" x14ac:dyDescent="0.2">
      <c r="A51" s="18">
        <v>38</v>
      </c>
      <c r="B51" s="20" t="s">
        <v>27</v>
      </c>
      <c r="C51" s="22">
        <f t="shared" ref="C51:I55" si="34">C58+C65+C72</f>
        <v>-1665.5436</v>
      </c>
      <c r="D51" s="22">
        <f t="shared" si="31"/>
        <v>-424.38729999999998</v>
      </c>
      <c r="E51" s="22">
        <f t="shared" si="34"/>
        <v>-416.30809999999997</v>
      </c>
      <c r="F51" s="22">
        <f t="shared" si="31"/>
        <v>-405.73140000000001</v>
      </c>
      <c r="G51" s="22">
        <f t="shared" si="31"/>
        <v>-419.11680000000001</v>
      </c>
      <c r="H51" s="22">
        <f t="shared" si="34"/>
        <v>-1891.8712</v>
      </c>
      <c r="I51" s="22">
        <f t="shared" si="34"/>
        <v>-452.91160000000002</v>
      </c>
      <c r="J51" s="22">
        <f t="shared" si="32"/>
        <v>-462.3784</v>
      </c>
      <c r="K51" s="22">
        <f t="shared" si="32"/>
        <v>-482.89000000000004</v>
      </c>
      <c r="L51" s="22">
        <f t="shared" si="32"/>
        <v>-493.69120000000004</v>
      </c>
      <c r="M51" s="22">
        <f t="shared" ref="M51" si="35">M58+M65+M72</f>
        <v>-1062.1757</v>
      </c>
      <c r="N51" s="22">
        <f t="shared" si="33"/>
        <v>-477.15160000000003</v>
      </c>
      <c r="O51" s="22">
        <f t="shared" si="33"/>
        <v>-585.02409999999998</v>
      </c>
      <c r="P51" s="19">
        <v>38</v>
      </c>
    </row>
    <row r="52" spans="1:16" s="10" customFormat="1" ht="12.75" customHeight="1" x14ac:dyDescent="0.2">
      <c r="A52" s="18">
        <v>39</v>
      </c>
      <c r="B52" s="20" t="s">
        <v>28</v>
      </c>
      <c r="C52" s="22">
        <f t="shared" si="34"/>
        <v>-873.76120000000003</v>
      </c>
      <c r="D52" s="22">
        <f t="shared" si="31"/>
        <v>-272.51569999999998</v>
      </c>
      <c r="E52" s="22">
        <f t="shared" si="34"/>
        <v>-196.00889999999998</v>
      </c>
      <c r="F52" s="22">
        <f t="shared" si="31"/>
        <v>-196.29500000000002</v>
      </c>
      <c r="G52" s="22">
        <f t="shared" si="31"/>
        <v>-208.94159999999999</v>
      </c>
      <c r="H52" s="22">
        <f t="shared" si="34"/>
        <v>-949.71029999999996</v>
      </c>
      <c r="I52" s="22">
        <f t="shared" si="34"/>
        <v>-279.74980000000005</v>
      </c>
      <c r="J52" s="22">
        <f t="shared" si="32"/>
        <v>-197.39779999999999</v>
      </c>
      <c r="K52" s="22">
        <f t="shared" si="32"/>
        <v>-232.38490000000002</v>
      </c>
      <c r="L52" s="22">
        <f t="shared" si="32"/>
        <v>-240.17779999999999</v>
      </c>
      <c r="M52" s="22">
        <f t="shared" ref="M52" si="36">M59+M66+M73</f>
        <v>-449.44279999999998</v>
      </c>
      <c r="N52" s="22">
        <f t="shared" si="33"/>
        <v>-249.55709999999999</v>
      </c>
      <c r="O52" s="22">
        <f t="shared" si="33"/>
        <v>-199.88570000000001</v>
      </c>
      <c r="P52" s="19">
        <v>39</v>
      </c>
    </row>
    <row r="53" spans="1:16" s="10" customFormat="1" ht="12.75" customHeight="1" x14ac:dyDescent="0.2">
      <c r="A53" s="18">
        <v>40</v>
      </c>
      <c r="B53" s="20" t="s">
        <v>29</v>
      </c>
      <c r="C53" s="22">
        <f t="shared" si="34"/>
        <v>-103.43600000000001</v>
      </c>
      <c r="D53" s="22">
        <f t="shared" si="31"/>
        <v>-25.407</v>
      </c>
      <c r="E53" s="22">
        <f t="shared" si="34"/>
        <v>-25.515999999999998</v>
      </c>
      <c r="F53" s="22">
        <f t="shared" si="31"/>
        <v>-25.675000000000001</v>
      </c>
      <c r="G53" s="22">
        <f t="shared" si="31"/>
        <v>-26.838000000000001</v>
      </c>
      <c r="H53" s="22">
        <f t="shared" si="34"/>
        <v>-114.00899999999999</v>
      </c>
      <c r="I53" s="22">
        <f t="shared" si="34"/>
        <v>-27.361999999999998</v>
      </c>
      <c r="J53" s="22">
        <f t="shared" si="32"/>
        <v>-27.628</v>
      </c>
      <c r="K53" s="22">
        <f t="shared" si="32"/>
        <v>-27.782</v>
      </c>
      <c r="L53" s="22">
        <f t="shared" si="32"/>
        <v>-31.236999999999998</v>
      </c>
      <c r="M53" s="22">
        <f t="shared" ref="M53" si="37">M60+M67+M74</f>
        <v>-60.718999999999994</v>
      </c>
      <c r="N53" s="22">
        <f t="shared" si="33"/>
        <v>-31.350999999999999</v>
      </c>
      <c r="O53" s="22">
        <f t="shared" si="33"/>
        <v>-29.367999999999999</v>
      </c>
      <c r="P53" s="19">
        <v>40</v>
      </c>
    </row>
    <row r="54" spans="1:16" s="10" customFormat="1" ht="12.75" customHeight="1" x14ac:dyDescent="0.2">
      <c r="A54" s="18">
        <v>41</v>
      </c>
      <c r="B54" s="20" t="s">
        <v>30</v>
      </c>
      <c r="C54" s="22">
        <f t="shared" si="34"/>
        <v>-881.26</v>
      </c>
      <c r="D54" s="22">
        <f t="shared" si="31"/>
        <v>-354.69</v>
      </c>
      <c r="E54" s="22">
        <f t="shared" si="34"/>
        <v>-69.98</v>
      </c>
      <c r="F54" s="22">
        <f t="shared" si="31"/>
        <v>-351.61</v>
      </c>
      <c r="G54" s="22">
        <f t="shared" si="31"/>
        <v>-104.98000000000002</v>
      </c>
      <c r="H54" s="22">
        <f t="shared" si="34"/>
        <v>-943.05</v>
      </c>
      <c r="I54" s="22">
        <f t="shared" si="34"/>
        <v>-355.49</v>
      </c>
      <c r="J54" s="22">
        <f t="shared" si="32"/>
        <v>-95.050000000000011</v>
      </c>
      <c r="K54" s="22">
        <f t="shared" si="32"/>
        <v>-361.96</v>
      </c>
      <c r="L54" s="22">
        <f t="shared" si="32"/>
        <v>-130.55000000000001</v>
      </c>
      <c r="M54" s="22">
        <f t="shared" ref="M54" si="38">M61+M68+M75</f>
        <v>-520.47900000000004</v>
      </c>
      <c r="N54" s="22">
        <f t="shared" si="33"/>
        <v>-369.74</v>
      </c>
      <c r="O54" s="22">
        <f t="shared" si="33"/>
        <v>-150.739</v>
      </c>
      <c r="P54" s="19">
        <v>41</v>
      </c>
    </row>
    <row r="55" spans="1:16" s="10" customFormat="1" ht="12.75" customHeight="1" x14ac:dyDescent="0.2">
      <c r="A55" s="18">
        <v>42</v>
      </c>
      <c r="B55" s="20" t="s">
        <v>31</v>
      </c>
      <c r="C55" s="22">
        <f t="shared" si="34"/>
        <v>-19550.6397</v>
      </c>
      <c r="D55" s="22">
        <f t="shared" si="31"/>
        <v>-4802.7903999999999</v>
      </c>
      <c r="E55" s="22">
        <f t="shared" si="34"/>
        <v>-4670.1697000000013</v>
      </c>
      <c r="F55" s="22">
        <f t="shared" si="31"/>
        <v>-4861.9134999999987</v>
      </c>
      <c r="G55" s="22">
        <f t="shared" si="31"/>
        <v>-5215.7661000000007</v>
      </c>
      <c r="H55" s="22">
        <f t="shared" si="34"/>
        <v>-21499.4306</v>
      </c>
      <c r="I55" s="22">
        <f t="shared" si="34"/>
        <v>-5864.5239999999994</v>
      </c>
      <c r="J55" s="22">
        <f t="shared" si="32"/>
        <v>-5350.3926000000001</v>
      </c>
      <c r="K55" s="22">
        <f t="shared" si="32"/>
        <v>-5213.4722999999994</v>
      </c>
      <c r="L55" s="22">
        <f t="shared" si="32"/>
        <v>-5071.0417000000007</v>
      </c>
      <c r="M55" s="22">
        <f t="shared" ref="M55" si="39">M62+M69+M76</f>
        <v>-10573.686600000001</v>
      </c>
      <c r="N55" s="22">
        <f t="shared" si="33"/>
        <v>-5287.5758999999998</v>
      </c>
      <c r="O55" s="22">
        <f t="shared" si="33"/>
        <v>-5286.1107000000011</v>
      </c>
      <c r="P55" s="19">
        <v>42</v>
      </c>
    </row>
    <row r="56" spans="1:16" s="10" customFormat="1" ht="15" customHeight="1" x14ac:dyDescent="0.2">
      <c r="A56" s="18">
        <v>43</v>
      </c>
      <c r="B56" s="20" t="s">
        <v>33</v>
      </c>
      <c r="C56" s="44">
        <f>SUM(C57+C58+C59+C60+C61+C62)</f>
        <v>-22291.178</v>
      </c>
      <c r="D56" s="44">
        <f t="shared" ref="D56:G56" si="40">SUM(D57+D58+D59+D60+D61+D62)</f>
        <v>-5444.2263999999996</v>
      </c>
      <c r="E56" s="44">
        <f t="shared" si="40"/>
        <v>-5600.8289000000004</v>
      </c>
      <c r="F56" s="44">
        <f t="shared" si="40"/>
        <v>-5460.1849999999986</v>
      </c>
      <c r="G56" s="44">
        <f t="shared" si="40"/>
        <v>-5785.9377000000004</v>
      </c>
      <c r="H56" s="44">
        <f>SUM(H57+H58+H59+H60+H61+H62)</f>
        <v>-23968.797320000001</v>
      </c>
      <c r="I56" s="44">
        <f t="shared" ref="I56:L56" si="41">SUM(I57+I58+I59+I60+I61+I62)</f>
        <v>-5939.9540999999999</v>
      </c>
      <c r="J56" s="44">
        <f t="shared" si="41"/>
        <v>-6023.3572200000008</v>
      </c>
      <c r="K56" s="44">
        <f t="shared" si="41"/>
        <v>-6211.7421999999997</v>
      </c>
      <c r="L56" s="44">
        <f t="shared" si="41"/>
        <v>-5793.7438000000011</v>
      </c>
      <c r="M56" s="44">
        <f>SUM(M57+M58+M59+M60+M61+M62)</f>
        <v>-11447.442700000001</v>
      </c>
      <c r="N56" s="44">
        <f t="shared" ref="N56:O56" si="42">SUM(N57+N58+N59+N60+N61+N62)</f>
        <v>-5541.1784000000007</v>
      </c>
      <c r="O56" s="44">
        <f t="shared" si="42"/>
        <v>-5906.2643000000007</v>
      </c>
      <c r="P56" s="19">
        <v>43</v>
      </c>
    </row>
    <row r="57" spans="1:16" s="10" customFormat="1" ht="12.75" customHeight="1" x14ac:dyDescent="0.2">
      <c r="A57" s="18">
        <v>44</v>
      </c>
      <c r="B57" s="21" t="s">
        <v>26</v>
      </c>
      <c r="C57" s="22">
        <f>D57+E57+F57+G57</f>
        <v>-8854.1514999999999</v>
      </c>
      <c r="D57" s="22">
        <v>-2152.0391</v>
      </c>
      <c r="E57" s="22">
        <v>-2364.3849999999998</v>
      </c>
      <c r="F57" s="22">
        <v>-2124.7069999999999</v>
      </c>
      <c r="G57" s="22">
        <v>-2213.0204000000003</v>
      </c>
      <c r="H57" s="22">
        <f>I57+J57+K57+L57</f>
        <v>-9454.0698200000006</v>
      </c>
      <c r="I57" s="23">
        <v>-2391.0466000000001</v>
      </c>
      <c r="J57" s="23">
        <v>-2419.1395200000002</v>
      </c>
      <c r="K57" s="23">
        <v>-2604.8552</v>
      </c>
      <c r="L57" s="23">
        <v>-2039.0285000000001</v>
      </c>
      <c r="M57" s="22">
        <f t="shared" ref="M57:M62" si="43">N57+O57</f>
        <v>-4226.9875000000002</v>
      </c>
      <c r="N57" s="23">
        <v>-2067.6811000000002</v>
      </c>
      <c r="O57" s="23">
        <v>-2159.3063999999999</v>
      </c>
      <c r="P57" s="19">
        <v>44</v>
      </c>
    </row>
    <row r="58" spans="1:16" s="10" customFormat="1" ht="12.75" customHeight="1" x14ac:dyDescent="0.2">
      <c r="A58" s="18">
        <v>45</v>
      </c>
      <c r="B58" s="21" t="s">
        <v>27</v>
      </c>
      <c r="C58" s="22">
        <f t="shared" ref="C58:C76" si="44">D58+E58+F58+G58</f>
        <v>0</v>
      </c>
      <c r="D58" s="22">
        <v>0</v>
      </c>
      <c r="E58" s="22">
        <v>0</v>
      </c>
      <c r="F58" s="22">
        <v>0</v>
      </c>
      <c r="G58" s="22">
        <v>0</v>
      </c>
      <c r="H58" s="22">
        <f t="shared" ref="H58:H76" si="45">I58+J58+K58+L58</f>
        <v>0</v>
      </c>
      <c r="I58" s="23">
        <v>0</v>
      </c>
      <c r="J58" s="23">
        <v>0</v>
      </c>
      <c r="K58" s="23">
        <v>0</v>
      </c>
      <c r="L58" s="23">
        <v>0</v>
      </c>
      <c r="M58" s="22">
        <f t="shared" si="43"/>
        <v>0</v>
      </c>
      <c r="N58" s="23">
        <v>0</v>
      </c>
      <c r="O58" s="23">
        <v>0</v>
      </c>
      <c r="P58" s="19">
        <v>45</v>
      </c>
    </row>
    <row r="59" spans="1:16" s="10" customFormat="1" ht="12.75" customHeight="1" x14ac:dyDescent="0.2">
      <c r="A59" s="18">
        <v>46</v>
      </c>
      <c r="B59" s="21" t="s">
        <v>28</v>
      </c>
      <c r="C59" s="22">
        <f t="shared" si="44"/>
        <v>0</v>
      </c>
      <c r="D59" s="22">
        <v>0</v>
      </c>
      <c r="E59" s="22">
        <v>0</v>
      </c>
      <c r="F59" s="22">
        <v>0</v>
      </c>
      <c r="G59" s="22">
        <v>0</v>
      </c>
      <c r="H59" s="22">
        <f t="shared" si="45"/>
        <v>0</v>
      </c>
      <c r="I59" s="23">
        <v>0</v>
      </c>
      <c r="J59" s="23">
        <v>0</v>
      </c>
      <c r="K59" s="23">
        <v>0</v>
      </c>
      <c r="L59" s="23">
        <v>0</v>
      </c>
      <c r="M59" s="22">
        <f t="shared" si="43"/>
        <v>0</v>
      </c>
      <c r="N59" s="23">
        <v>0</v>
      </c>
      <c r="O59" s="23">
        <v>0</v>
      </c>
      <c r="P59" s="19">
        <v>46</v>
      </c>
    </row>
    <row r="60" spans="1:16" s="10" customFormat="1" ht="12.75" customHeight="1" x14ac:dyDescent="0.2">
      <c r="A60" s="18">
        <v>47</v>
      </c>
      <c r="B60" s="21" t="s">
        <v>29</v>
      </c>
      <c r="C60" s="22">
        <f t="shared" si="44"/>
        <v>0</v>
      </c>
      <c r="D60" s="57">
        <v>0</v>
      </c>
      <c r="E60" s="22">
        <v>0</v>
      </c>
      <c r="F60" s="22">
        <v>0</v>
      </c>
      <c r="G60" s="22">
        <v>0</v>
      </c>
      <c r="H60" s="22">
        <f t="shared" si="45"/>
        <v>0</v>
      </c>
      <c r="I60" s="23">
        <v>0</v>
      </c>
      <c r="J60" s="23">
        <v>0</v>
      </c>
      <c r="K60" s="23">
        <v>0</v>
      </c>
      <c r="L60" s="23">
        <v>0</v>
      </c>
      <c r="M60" s="22">
        <f t="shared" si="43"/>
        <v>0</v>
      </c>
      <c r="N60" s="23">
        <v>0</v>
      </c>
      <c r="O60" s="23">
        <v>0</v>
      </c>
      <c r="P60" s="19">
        <v>47</v>
      </c>
    </row>
    <row r="61" spans="1:16" s="10" customFormat="1" ht="12.75" customHeight="1" x14ac:dyDescent="0.2">
      <c r="A61" s="18">
        <v>48</v>
      </c>
      <c r="B61" s="21" t="s">
        <v>30</v>
      </c>
      <c r="C61" s="22">
        <f t="shared" si="44"/>
        <v>0</v>
      </c>
      <c r="D61" s="22">
        <v>0</v>
      </c>
      <c r="E61" s="22">
        <v>0</v>
      </c>
      <c r="F61" s="22">
        <v>0</v>
      </c>
      <c r="G61" s="22">
        <v>0</v>
      </c>
      <c r="H61" s="22">
        <f t="shared" si="45"/>
        <v>0</v>
      </c>
      <c r="I61" s="23">
        <v>0</v>
      </c>
      <c r="J61" s="23">
        <v>0</v>
      </c>
      <c r="K61" s="23">
        <v>0</v>
      </c>
      <c r="L61" s="23">
        <v>0</v>
      </c>
      <c r="M61" s="22">
        <f t="shared" si="43"/>
        <v>0</v>
      </c>
      <c r="N61" s="23">
        <v>0</v>
      </c>
      <c r="O61" s="23">
        <v>0</v>
      </c>
      <c r="P61" s="19">
        <v>48</v>
      </c>
    </row>
    <row r="62" spans="1:16" s="10" customFormat="1" ht="12.75" customHeight="1" x14ac:dyDescent="0.2">
      <c r="A62" s="18">
        <v>49</v>
      </c>
      <c r="B62" s="21" t="s">
        <v>31</v>
      </c>
      <c r="C62" s="22">
        <f t="shared" si="44"/>
        <v>-13437.0265</v>
      </c>
      <c r="D62" s="22">
        <v>-3292.1873000000001</v>
      </c>
      <c r="E62" s="22">
        <v>-3236.4439000000007</v>
      </c>
      <c r="F62" s="22">
        <v>-3335.4779999999987</v>
      </c>
      <c r="G62" s="22">
        <v>-3572.9173000000001</v>
      </c>
      <c r="H62" s="22">
        <f t="shared" si="45"/>
        <v>-14514.727500000001</v>
      </c>
      <c r="I62" s="23">
        <v>-3548.9074999999998</v>
      </c>
      <c r="J62" s="23">
        <v>-3604.2177000000006</v>
      </c>
      <c r="K62" s="23">
        <v>-3606.8869999999997</v>
      </c>
      <c r="L62" s="23">
        <v>-3754.7153000000008</v>
      </c>
      <c r="M62" s="22">
        <f t="shared" si="43"/>
        <v>-7220.4552000000012</v>
      </c>
      <c r="N62" s="23">
        <v>-3473.4973000000005</v>
      </c>
      <c r="O62" s="23">
        <v>-3746.9579000000008</v>
      </c>
      <c r="P62" s="19">
        <v>49</v>
      </c>
    </row>
    <row r="63" spans="1:16" s="10" customFormat="1" ht="15" customHeight="1" x14ac:dyDescent="0.2">
      <c r="A63" s="18">
        <v>50</v>
      </c>
      <c r="B63" s="20" t="s">
        <v>34</v>
      </c>
      <c r="C63" s="44">
        <f>SUM(C64+C65+C66+C67+C68+C69)</f>
        <v>-4666.0042999999996</v>
      </c>
      <c r="D63" s="44">
        <f t="shared" ref="D63:G63" si="46">SUM(D64+D65+D66+D67+D68+D69)</f>
        <v>-1205.5553999999997</v>
      </c>
      <c r="E63" s="44">
        <f t="shared" si="46"/>
        <v>-1103.7505000000001</v>
      </c>
      <c r="F63" s="44">
        <f t="shared" si="46"/>
        <v>-1145.8283999999999</v>
      </c>
      <c r="G63" s="44">
        <f t="shared" si="46"/>
        <v>-1210.8700000000001</v>
      </c>
      <c r="H63" s="44">
        <f>SUM(H64+H65+H66+H67+H68+H69)</f>
        <v>-4819.4736000000003</v>
      </c>
      <c r="I63" s="44">
        <f t="shared" ref="I63:L63" si="47">SUM(I64+I65+I66+I67+I68+I69)</f>
        <v>-1251.7645000000002</v>
      </c>
      <c r="J63" s="44">
        <f t="shared" si="47"/>
        <v>-1145.3232999999998</v>
      </c>
      <c r="K63" s="44">
        <f t="shared" si="47"/>
        <v>-1166.5747999999996</v>
      </c>
      <c r="L63" s="44">
        <f t="shared" si="47"/>
        <v>-1255.8109999999997</v>
      </c>
      <c r="M63" s="44">
        <f>SUM(M64+M65+M66+M67+M68+M69)</f>
        <v>-2545.8842000000004</v>
      </c>
      <c r="N63" s="44">
        <f t="shared" ref="N63:O63" si="48">SUM(N64+N65+N66+N67+N68+N69)</f>
        <v>-1282.6094000000001</v>
      </c>
      <c r="O63" s="44">
        <f t="shared" si="48"/>
        <v>-1263.2748000000001</v>
      </c>
      <c r="P63" s="19">
        <v>50</v>
      </c>
    </row>
    <row r="64" spans="1:16" s="10" customFormat="1" ht="12.75" customHeight="1" x14ac:dyDescent="0.2">
      <c r="A64" s="18">
        <v>51</v>
      </c>
      <c r="B64" s="21" t="s">
        <v>26</v>
      </c>
      <c r="C64" s="22">
        <f t="shared" si="44"/>
        <v>-333.24540000000002</v>
      </c>
      <c r="D64" s="22">
        <v>-80.991399999999999</v>
      </c>
      <c r="E64" s="22">
        <v>-77.2684</v>
      </c>
      <c r="F64" s="22">
        <v>-90.0702</v>
      </c>
      <c r="G64" s="22">
        <v>-84.915400000000005</v>
      </c>
      <c r="H64" s="22">
        <f t="shared" si="45"/>
        <v>-268.83080000000001</v>
      </c>
      <c r="I64" s="23">
        <v>-74.754999999999995</v>
      </c>
      <c r="J64" s="23">
        <v>-55.238199999999999</v>
      </c>
      <c r="K64" s="23">
        <v>-71.757000000000005</v>
      </c>
      <c r="L64" s="23">
        <v>-67.080600000000004</v>
      </c>
      <c r="M64" s="22">
        <f t="shared" ref="M64:M69" si="49">N64+O64</f>
        <v>-231.548</v>
      </c>
      <c r="N64" s="23">
        <v>-116.11840000000001</v>
      </c>
      <c r="O64" s="23">
        <v>-115.42960000000001</v>
      </c>
      <c r="P64" s="19">
        <v>51</v>
      </c>
    </row>
    <row r="65" spans="1:16" s="10" customFormat="1" ht="12.75" customHeight="1" x14ac:dyDescent="0.2">
      <c r="A65" s="18">
        <v>52</v>
      </c>
      <c r="B65" s="21" t="s">
        <v>27</v>
      </c>
      <c r="C65" s="22">
        <f t="shared" si="44"/>
        <v>-281.54769999999996</v>
      </c>
      <c r="D65" s="22">
        <v>-85.028999999999996</v>
      </c>
      <c r="E65" s="22">
        <v>-64.869100000000003</v>
      </c>
      <c r="F65" s="22">
        <v>-66.1708</v>
      </c>
      <c r="G65" s="22">
        <v>-65.478799999999993</v>
      </c>
      <c r="H65" s="22">
        <f t="shared" si="45"/>
        <v>-282.14520000000005</v>
      </c>
      <c r="I65" s="23">
        <v>-73.319000000000003</v>
      </c>
      <c r="J65" s="23">
        <v>-70.440899999999999</v>
      </c>
      <c r="K65" s="23">
        <v>-59.622900000000001</v>
      </c>
      <c r="L65" s="23">
        <v>-78.7624</v>
      </c>
      <c r="M65" s="22">
        <f t="shared" si="49"/>
        <v>-135.34450000000001</v>
      </c>
      <c r="N65" s="23">
        <v>-46.441099999999999</v>
      </c>
      <c r="O65" s="23">
        <v>-88.903400000000005</v>
      </c>
      <c r="P65" s="19">
        <v>52</v>
      </c>
    </row>
    <row r="66" spans="1:16" s="10" customFormat="1" ht="12.75" customHeight="1" x14ac:dyDescent="0.2">
      <c r="A66" s="18">
        <v>53</v>
      </c>
      <c r="B66" s="21" t="s">
        <v>28</v>
      </c>
      <c r="C66" s="22">
        <f t="shared" si="44"/>
        <v>-137.364</v>
      </c>
      <c r="D66" s="22">
        <v>-30.2942</v>
      </c>
      <c r="E66" s="22">
        <v>-27.549400000000002</v>
      </c>
      <c r="F66" s="22">
        <v>-31.915299999999998</v>
      </c>
      <c r="G66" s="22">
        <v>-47.6051</v>
      </c>
      <c r="H66" s="22">
        <f t="shared" si="45"/>
        <v>-162.56580000000002</v>
      </c>
      <c r="I66" s="23">
        <v>-33.865400000000001</v>
      </c>
      <c r="J66" s="23">
        <v>-34.2836</v>
      </c>
      <c r="K66" s="23">
        <v>-40.988600000000005</v>
      </c>
      <c r="L66" s="23">
        <v>-53.428200000000004</v>
      </c>
      <c r="M66" s="22">
        <f t="shared" si="49"/>
        <v>-53.541000000000004</v>
      </c>
      <c r="N66" s="23">
        <v>-28.333500000000001</v>
      </c>
      <c r="O66" s="23">
        <v>-25.207500000000003</v>
      </c>
      <c r="P66" s="19">
        <v>53</v>
      </c>
    </row>
    <row r="67" spans="1:16" s="10" customFormat="1" ht="12.75" customHeight="1" x14ac:dyDescent="0.2">
      <c r="A67" s="18">
        <v>54</v>
      </c>
      <c r="B67" s="21" t="s">
        <v>29</v>
      </c>
      <c r="C67" s="22">
        <f t="shared" si="44"/>
        <v>0</v>
      </c>
      <c r="D67" s="22">
        <v>0</v>
      </c>
      <c r="E67" s="22">
        <v>0</v>
      </c>
      <c r="F67" s="22">
        <v>0</v>
      </c>
      <c r="G67" s="22">
        <v>0</v>
      </c>
      <c r="H67" s="22">
        <f t="shared" si="45"/>
        <v>0</v>
      </c>
      <c r="I67" s="23">
        <v>0</v>
      </c>
      <c r="J67" s="23">
        <v>0</v>
      </c>
      <c r="K67" s="23">
        <v>0</v>
      </c>
      <c r="L67" s="23">
        <v>0</v>
      </c>
      <c r="M67" s="22">
        <f t="shared" si="49"/>
        <v>0</v>
      </c>
      <c r="N67" s="23">
        <v>0</v>
      </c>
      <c r="O67" s="23">
        <v>0</v>
      </c>
      <c r="P67" s="19">
        <v>54</v>
      </c>
    </row>
    <row r="68" spans="1:16" s="10" customFormat="1" ht="12.75" customHeight="1" x14ac:dyDescent="0.2">
      <c r="A68" s="18">
        <v>55</v>
      </c>
      <c r="B68" s="21" t="s">
        <v>30</v>
      </c>
      <c r="C68" s="22">
        <f t="shared" si="44"/>
        <v>-21.72</v>
      </c>
      <c r="D68" s="22">
        <v>-1.7</v>
      </c>
      <c r="E68" s="22">
        <v>-6.45</v>
      </c>
      <c r="F68" s="22">
        <v>-2.11</v>
      </c>
      <c r="G68" s="22">
        <v>-11.46</v>
      </c>
      <c r="H68" s="22">
        <f t="shared" si="45"/>
        <v>-12.11</v>
      </c>
      <c r="I68" s="23">
        <v>-2.38</v>
      </c>
      <c r="J68" s="23">
        <v>-3.16</v>
      </c>
      <c r="K68" s="23">
        <v>-2.69</v>
      </c>
      <c r="L68" s="23">
        <v>-3.88</v>
      </c>
      <c r="M68" s="22">
        <f t="shared" si="49"/>
        <v>-9.3740000000000006</v>
      </c>
      <c r="N68" s="23">
        <v>-2.3199999999999998</v>
      </c>
      <c r="O68" s="23">
        <v>-7.0540000000000003</v>
      </c>
      <c r="P68" s="19">
        <v>55</v>
      </c>
    </row>
    <row r="69" spans="1:16" s="10" customFormat="1" ht="12.75" customHeight="1" x14ac:dyDescent="0.2">
      <c r="A69" s="18">
        <v>56</v>
      </c>
      <c r="B69" s="21" t="s">
        <v>31</v>
      </c>
      <c r="C69" s="22">
        <f t="shared" si="44"/>
        <v>-3892.1271999999999</v>
      </c>
      <c r="D69" s="22">
        <v>-1007.5407999999998</v>
      </c>
      <c r="E69" s="22">
        <v>-927.61360000000013</v>
      </c>
      <c r="F69" s="22">
        <v>-955.56209999999976</v>
      </c>
      <c r="G69" s="22">
        <v>-1001.4107000000001</v>
      </c>
      <c r="H69" s="22">
        <f t="shared" si="45"/>
        <v>-4093.8217999999997</v>
      </c>
      <c r="I69" s="23">
        <v>-1067.4451000000001</v>
      </c>
      <c r="J69" s="23">
        <v>-982.20059999999978</v>
      </c>
      <c r="K69" s="23">
        <v>-991.51629999999966</v>
      </c>
      <c r="L69" s="23">
        <v>-1052.6597999999997</v>
      </c>
      <c r="M69" s="22">
        <f t="shared" si="49"/>
        <v>-2116.0767000000005</v>
      </c>
      <c r="N69" s="23">
        <v>-1089.3964000000001</v>
      </c>
      <c r="O69" s="23">
        <v>-1026.6803000000002</v>
      </c>
      <c r="P69" s="19">
        <v>56</v>
      </c>
    </row>
    <row r="70" spans="1:16" s="10" customFormat="1" ht="14.1" customHeight="1" x14ac:dyDescent="0.2">
      <c r="A70" s="18">
        <v>57</v>
      </c>
      <c r="B70" s="20" t="s">
        <v>35</v>
      </c>
      <c r="C70" s="44">
        <f>SUM(C71+C72+C73+C74+C75+C76)</f>
        <v>-5532.5910000000003</v>
      </c>
      <c r="D70" s="44">
        <f t="shared" ref="D70:G70" si="50">SUM(D71+D72+D73+D74+D75+D76)</f>
        <v>-1513.2366000000002</v>
      </c>
      <c r="E70" s="44">
        <f t="shared" si="50"/>
        <v>-1171.7318</v>
      </c>
      <c r="F70" s="44">
        <f t="shared" si="50"/>
        <v>-1544.8799000000001</v>
      </c>
      <c r="G70" s="44">
        <f t="shared" si="50"/>
        <v>-1302.7427</v>
      </c>
      <c r="H70" s="44">
        <f>SUM(H71+H72+H73+H74+H75+H76)</f>
        <v>-6764.0679999999993</v>
      </c>
      <c r="I70" s="44">
        <f t="shared" ref="I70:L70" si="51">SUM(I71+I72+I73+I74+I75+I76)</f>
        <v>-2338.0591999999997</v>
      </c>
      <c r="J70" s="44">
        <f t="shared" si="51"/>
        <v>-1557.0266000000001</v>
      </c>
      <c r="K70" s="44">
        <f t="shared" si="51"/>
        <v>-1721.4483</v>
      </c>
      <c r="L70" s="44">
        <f t="shared" si="51"/>
        <v>-1147.5339000000001</v>
      </c>
      <c r="M70" s="44">
        <f>SUM(M71+M72+M73+M74+M75+M76)</f>
        <v>-3319.9039999999995</v>
      </c>
      <c r="N70" s="44">
        <f t="shared" ref="N70:O70" si="52">SUM(N71+N72+N73+N74+N75+N76)</f>
        <v>-1890.5080999999998</v>
      </c>
      <c r="O70" s="44">
        <f t="shared" si="52"/>
        <v>-1429.3959</v>
      </c>
      <c r="P70" s="19">
        <v>57</v>
      </c>
    </row>
    <row r="71" spans="1:16" s="10" customFormat="1" ht="12.75" customHeight="1" x14ac:dyDescent="0.2">
      <c r="A71" s="18">
        <v>58</v>
      </c>
      <c r="B71" s="21" t="s">
        <v>26</v>
      </c>
      <c r="C71" s="22">
        <f t="shared" si="44"/>
        <v>-227.73590000000002</v>
      </c>
      <c r="D71" s="22">
        <v>-50.197499999999998</v>
      </c>
      <c r="E71" s="22">
        <v>-56.675099999999993</v>
      </c>
      <c r="F71" s="22">
        <v>-94.891200000000012</v>
      </c>
      <c r="G71" s="22">
        <v>-25.972099999999998</v>
      </c>
      <c r="H71" s="22">
        <f t="shared" si="45"/>
        <v>-431.36720000000003</v>
      </c>
      <c r="I71" s="23">
        <v>-83.938800000000015</v>
      </c>
      <c r="J71" s="23">
        <v>-118.48260000000001</v>
      </c>
      <c r="K71" s="23">
        <v>-104.66390000000001</v>
      </c>
      <c r="L71" s="23">
        <v>-124.28190000000001</v>
      </c>
      <c r="M71" s="22">
        <f t="shared" ref="M71:M76" si="53">N71+O71</f>
        <v>-188.19229999999999</v>
      </c>
      <c r="N71" s="23">
        <v>-115.1208</v>
      </c>
      <c r="O71" s="23">
        <v>-73.0715</v>
      </c>
      <c r="P71" s="19">
        <v>58</v>
      </c>
    </row>
    <row r="72" spans="1:16" s="10" customFormat="1" ht="12.75" customHeight="1" x14ac:dyDescent="0.2">
      <c r="A72" s="18">
        <v>59</v>
      </c>
      <c r="B72" s="21" t="s">
        <v>27</v>
      </c>
      <c r="C72" s="22">
        <f t="shared" si="44"/>
        <v>-1383.9958999999999</v>
      </c>
      <c r="D72" s="22">
        <v>-339.35829999999999</v>
      </c>
      <c r="E72" s="22">
        <v>-351.43899999999996</v>
      </c>
      <c r="F72" s="22">
        <v>-339.56060000000002</v>
      </c>
      <c r="G72" s="22">
        <v>-353.63800000000003</v>
      </c>
      <c r="H72" s="22">
        <f t="shared" si="45"/>
        <v>-1609.7260000000001</v>
      </c>
      <c r="I72" s="23">
        <v>-379.5926</v>
      </c>
      <c r="J72" s="23">
        <v>-391.9375</v>
      </c>
      <c r="K72" s="23">
        <v>-423.26710000000003</v>
      </c>
      <c r="L72" s="23">
        <v>-414.92880000000002</v>
      </c>
      <c r="M72" s="22">
        <f t="shared" si="53"/>
        <v>-926.83120000000008</v>
      </c>
      <c r="N72" s="23">
        <v>-430.71050000000002</v>
      </c>
      <c r="O72" s="23">
        <v>-496.1207</v>
      </c>
      <c r="P72" s="19">
        <v>59</v>
      </c>
    </row>
    <row r="73" spans="1:16" s="10" customFormat="1" ht="12.75" customHeight="1" x14ac:dyDescent="0.2">
      <c r="A73" s="18">
        <v>60</v>
      </c>
      <c r="B73" s="21" t="s">
        <v>28</v>
      </c>
      <c r="C73" s="22">
        <f t="shared" si="44"/>
        <v>-736.3972</v>
      </c>
      <c r="D73" s="22">
        <v>-242.22149999999999</v>
      </c>
      <c r="E73" s="22">
        <v>-168.45949999999999</v>
      </c>
      <c r="F73" s="22">
        <v>-164.37970000000001</v>
      </c>
      <c r="G73" s="22">
        <v>-161.3365</v>
      </c>
      <c r="H73" s="22">
        <f t="shared" si="45"/>
        <v>-787.14449999999999</v>
      </c>
      <c r="I73" s="23">
        <v>-245.88440000000003</v>
      </c>
      <c r="J73" s="23">
        <v>-163.11419999999998</v>
      </c>
      <c r="K73" s="23">
        <v>-191.3963</v>
      </c>
      <c r="L73" s="23">
        <v>-186.74959999999999</v>
      </c>
      <c r="M73" s="22">
        <f t="shared" si="53"/>
        <v>-395.90179999999998</v>
      </c>
      <c r="N73" s="23">
        <v>-221.22359999999998</v>
      </c>
      <c r="O73" s="23">
        <v>-174.6782</v>
      </c>
      <c r="P73" s="19">
        <v>60</v>
      </c>
    </row>
    <row r="74" spans="1:16" s="10" customFormat="1" ht="12.75" customHeight="1" x14ac:dyDescent="0.2">
      <c r="A74" s="18">
        <v>61</v>
      </c>
      <c r="B74" s="21" t="s">
        <v>29</v>
      </c>
      <c r="C74" s="22">
        <f t="shared" si="44"/>
        <v>-103.43600000000001</v>
      </c>
      <c r="D74" s="22">
        <v>-25.407</v>
      </c>
      <c r="E74" s="22">
        <v>-25.515999999999998</v>
      </c>
      <c r="F74" s="22">
        <v>-25.675000000000001</v>
      </c>
      <c r="G74" s="22">
        <v>-26.838000000000001</v>
      </c>
      <c r="H74" s="22">
        <f t="shared" si="45"/>
        <v>-114.00899999999999</v>
      </c>
      <c r="I74" s="23">
        <v>-27.361999999999998</v>
      </c>
      <c r="J74" s="23">
        <v>-27.628</v>
      </c>
      <c r="K74" s="23">
        <v>-27.782</v>
      </c>
      <c r="L74" s="23">
        <v>-31.236999999999998</v>
      </c>
      <c r="M74" s="22">
        <f t="shared" si="53"/>
        <v>-60.718999999999994</v>
      </c>
      <c r="N74" s="23">
        <v>-31.350999999999999</v>
      </c>
      <c r="O74" s="23">
        <v>-29.367999999999999</v>
      </c>
      <c r="P74" s="19">
        <v>61</v>
      </c>
    </row>
    <row r="75" spans="1:16" s="10" customFormat="1" ht="12.75" customHeight="1" x14ac:dyDescent="0.2">
      <c r="A75" s="18">
        <v>62</v>
      </c>
      <c r="B75" s="21" t="s">
        <v>30</v>
      </c>
      <c r="C75" s="22">
        <f t="shared" si="44"/>
        <v>-859.54</v>
      </c>
      <c r="D75" s="22">
        <v>-352.99</v>
      </c>
      <c r="E75" s="22">
        <v>-63.53</v>
      </c>
      <c r="F75" s="22">
        <v>-349.5</v>
      </c>
      <c r="G75" s="22">
        <v>-93.52000000000001</v>
      </c>
      <c r="H75" s="22">
        <f t="shared" si="45"/>
        <v>-930.93999999999994</v>
      </c>
      <c r="I75" s="23">
        <v>-353.11</v>
      </c>
      <c r="J75" s="23">
        <v>-91.890000000000015</v>
      </c>
      <c r="K75" s="23">
        <v>-359.27</v>
      </c>
      <c r="L75" s="23">
        <v>-126.67</v>
      </c>
      <c r="M75" s="22">
        <f t="shared" si="53"/>
        <v>-511.10500000000002</v>
      </c>
      <c r="N75" s="23">
        <v>-367.42</v>
      </c>
      <c r="O75" s="23">
        <v>-143.685</v>
      </c>
      <c r="P75" s="19">
        <v>62</v>
      </c>
    </row>
    <row r="76" spans="1:16" s="10" customFormat="1" ht="12.75" customHeight="1" x14ac:dyDescent="0.2">
      <c r="A76" s="18">
        <v>63</v>
      </c>
      <c r="B76" s="21" t="s">
        <v>31</v>
      </c>
      <c r="C76" s="22">
        <f t="shared" si="44"/>
        <v>-2221.4860000000008</v>
      </c>
      <c r="D76" s="22">
        <v>-503.06230000000005</v>
      </c>
      <c r="E76" s="22">
        <v>-506.11220000000014</v>
      </c>
      <c r="F76" s="22">
        <v>-570.87340000000017</v>
      </c>
      <c r="G76" s="22">
        <v>-641.43810000000008</v>
      </c>
      <c r="H76" s="22">
        <f t="shared" si="45"/>
        <v>-2890.8812999999996</v>
      </c>
      <c r="I76" s="23">
        <v>-1248.1713999999997</v>
      </c>
      <c r="J76" s="23">
        <v>-763.97430000000008</v>
      </c>
      <c r="K76" s="23">
        <v>-615.06899999999996</v>
      </c>
      <c r="L76" s="23">
        <v>-263.66660000000013</v>
      </c>
      <c r="M76" s="22">
        <f t="shared" si="53"/>
        <v>-1237.1546999999996</v>
      </c>
      <c r="N76" s="23">
        <v>-724.68219999999974</v>
      </c>
      <c r="O76" s="23">
        <v>-512.47249999999985</v>
      </c>
      <c r="P76" s="19">
        <v>63</v>
      </c>
    </row>
    <row r="77" spans="1:16" s="10" customFormat="1" ht="14.1" customHeight="1" x14ac:dyDescent="0.2">
      <c r="A77" s="18">
        <v>64</v>
      </c>
      <c r="B77" s="21" t="s">
        <v>37</v>
      </c>
      <c r="C77" s="44">
        <f>SUM(C78+C79+C80+C81+C82+C83)</f>
        <v>-9821.5475000000006</v>
      </c>
      <c r="D77" s="44">
        <f t="shared" ref="D77:G77" si="54">SUM(D78+D79+D80+D81+D82+D83)</f>
        <v>-2380.6951000000004</v>
      </c>
      <c r="E77" s="44">
        <f t="shared" si="54"/>
        <v>-2303.7147000000009</v>
      </c>
      <c r="F77" s="44">
        <f t="shared" si="54"/>
        <v>-2561.5585999999989</v>
      </c>
      <c r="G77" s="44">
        <f t="shared" si="54"/>
        <v>-2575.5791000000004</v>
      </c>
      <c r="H77" s="44">
        <f>SUM(H78+H79+H80+H81+H82+H83)</f>
        <v>-10613.232020000001</v>
      </c>
      <c r="I77" s="44">
        <f t="shared" ref="I77:L77" si="55">SUM(I78+I79+I80+I81+I82+I83)</f>
        <v>-2463.6001000000001</v>
      </c>
      <c r="J77" s="44">
        <f t="shared" si="55"/>
        <v>-2447.4788200000007</v>
      </c>
      <c r="K77" s="44">
        <f t="shared" si="55"/>
        <v>-2832.2001999999993</v>
      </c>
      <c r="L77" s="44">
        <f t="shared" si="55"/>
        <v>-2869.9529000000011</v>
      </c>
      <c r="M77" s="44">
        <f>SUM(M78+M79+M80+M81+M82+M83)</f>
        <v>-5226.2282000000014</v>
      </c>
      <c r="N77" s="44">
        <f t="shared" ref="N77:O77" si="56">SUM(N78+N79+N80+N81+N82+N83)</f>
        <v>-2617.2037000000009</v>
      </c>
      <c r="O77" s="44">
        <f t="shared" si="56"/>
        <v>-2609.0245000000004</v>
      </c>
      <c r="P77" s="19">
        <v>64</v>
      </c>
    </row>
    <row r="78" spans="1:16" s="10" customFormat="1" ht="12.75" customHeight="1" x14ac:dyDescent="0.2">
      <c r="A78" s="18">
        <v>65</v>
      </c>
      <c r="B78" s="21" t="s">
        <v>26</v>
      </c>
      <c r="C78" s="22">
        <f>C29+C57</f>
        <v>508.16189999999915</v>
      </c>
      <c r="D78" s="22">
        <f t="shared" ref="D78:G83" si="57">D29+D57</f>
        <v>124.30420000000004</v>
      </c>
      <c r="E78" s="22">
        <f t="shared" si="57"/>
        <v>166.38689999999997</v>
      </c>
      <c r="F78" s="22">
        <f t="shared" si="57"/>
        <v>29.716699999999946</v>
      </c>
      <c r="G78" s="22">
        <f t="shared" si="57"/>
        <v>187.75409999999965</v>
      </c>
      <c r="H78" s="22">
        <f>H29+H57</f>
        <v>290.34177999999883</v>
      </c>
      <c r="I78" s="22">
        <f t="shared" ref="I78:L83" si="58">I29+I57</f>
        <v>136.85189999999966</v>
      </c>
      <c r="J78" s="22">
        <f t="shared" si="58"/>
        <v>214.5040799999997</v>
      </c>
      <c r="K78" s="22">
        <f t="shared" si="58"/>
        <v>-85.528699999999844</v>
      </c>
      <c r="L78" s="22">
        <f t="shared" si="58"/>
        <v>24.514499999999998</v>
      </c>
      <c r="M78" s="22">
        <f>M29+M57</f>
        <v>92.224500000000262</v>
      </c>
      <c r="N78" s="22">
        <f t="shared" ref="N78:O83" si="59">N29+N57</f>
        <v>-20.974799999999959</v>
      </c>
      <c r="O78" s="22">
        <f t="shared" si="59"/>
        <v>113.19930000000022</v>
      </c>
      <c r="P78" s="19">
        <v>65</v>
      </c>
    </row>
    <row r="79" spans="1:16" s="10" customFormat="1" ht="12.75" customHeight="1" x14ac:dyDescent="0.2">
      <c r="A79" s="18">
        <v>66</v>
      </c>
      <c r="B79" s="21" t="s">
        <v>27</v>
      </c>
      <c r="C79" s="22">
        <f t="shared" ref="C79:I83" si="60">C30+C58</f>
        <v>0</v>
      </c>
      <c r="D79" s="22">
        <f t="shared" si="57"/>
        <v>0</v>
      </c>
      <c r="E79" s="22">
        <f t="shared" si="60"/>
        <v>0</v>
      </c>
      <c r="F79" s="22">
        <f t="shared" si="57"/>
        <v>0</v>
      </c>
      <c r="G79" s="22">
        <f t="shared" si="57"/>
        <v>0</v>
      </c>
      <c r="H79" s="22">
        <f t="shared" si="60"/>
        <v>0</v>
      </c>
      <c r="I79" s="22">
        <f t="shared" si="60"/>
        <v>0</v>
      </c>
      <c r="J79" s="22">
        <f t="shared" si="58"/>
        <v>0</v>
      </c>
      <c r="K79" s="22">
        <f t="shared" si="58"/>
        <v>0</v>
      </c>
      <c r="L79" s="22">
        <f t="shared" si="58"/>
        <v>0</v>
      </c>
      <c r="M79" s="22">
        <f t="shared" ref="M79" si="61">M30+M58</f>
        <v>0</v>
      </c>
      <c r="N79" s="22">
        <f t="shared" si="59"/>
        <v>0</v>
      </c>
      <c r="O79" s="22">
        <f t="shared" si="59"/>
        <v>0</v>
      </c>
      <c r="P79" s="19">
        <v>66</v>
      </c>
    </row>
    <row r="80" spans="1:16" s="10" customFormat="1" ht="12.75" customHeight="1" x14ac:dyDescent="0.2">
      <c r="A80" s="18">
        <v>67</v>
      </c>
      <c r="B80" s="21" t="s">
        <v>28</v>
      </c>
      <c r="C80" s="22">
        <f t="shared" si="60"/>
        <v>0</v>
      </c>
      <c r="D80" s="22">
        <f t="shared" si="57"/>
        <v>0</v>
      </c>
      <c r="E80" s="22">
        <f t="shared" si="60"/>
        <v>0</v>
      </c>
      <c r="F80" s="22">
        <f t="shared" si="57"/>
        <v>0</v>
      </c>
      <c r="G80" s="22">
        <f t="shared" si="57"/>
        <v>0</v>
      </c>
      <c r="H80" s="22">
        <f t="shared" si="60"/>
        <v>0</v>
      </c>
      <c r="I80" s="22">
        <f t="shared" si="60"/>
        <v>0</v>
      </c>
      <c r="J80" s="22">
        <f t="shared" si="58"/>
        <v>0</v>
      </c>
      <c r="K80" s="22">
        <f t="shared" si="58"/>
        <v>0</v>
      </c>
      <c r="L80" s="22">
        <f t="shared" si="58"/>
        <v>0</v>
      </c>
      <c r="M80" s="22">
        <f t="shared" ref="M80" si="62">M31+M59</f>
        <v>0</v>
      </c>
      <c r="N80" s="22">
        <f t="shared" si="59"/>
        <v>0</v>
      </c>
      <c r="O80" s="22">
        <f t="shared" si="59"/>
        <v>0</v>
      </c>
      <c r="P80" s="19">
        <v>67</v>
      </c>
    </row>
    <row r="81" spans="1:16" s="10" customFormat="1" ht="12.75" customHeight="1" x14ac:dyDescent="0.2">
      <c r="A81" s="18">
        <v>68</v>
      </c>
      <c r="B81" s="21" t="s">
        <v>29</v>
      </c>
      <c r="C81" s="22">
        <f t="shared" si="60"/>
        <v>0</v>
      </c>
      <c r="D81" s="22">
        <f t="shared" si="57"/>
        <v>0</v>
      </c>
      <c r="E81" s="22">
        <f t="shared" si="60"/>
        <v>0</v>
      </c>
      <c r="F81" s="22">
        <f t="shared" si="57"/>
        <v>0</v>
      </c>
      <c r="G81" s="22">
        <f t="shared" si="57"/>
        <v>0</v>
      </c>
      <c r="H81" s="22">
        <f t="shared" si="60"/>
        <v>0</v>
      </c>
      <c r="I81" s="22">
        <f t="shared" si="60"/>
        <v>0</v>
      </c>
      <c r="J81" s="22">
        <f t="shared" si="58"/>
        <v>0</v>
      </c>
      <c r="K81" s="22">
        <f t="shared" si="58"/>
        <v>0</v>
      </c>
      <c r="L81" s="22">
        <f t="shared" si="58"/>
        <v>0</v>
      </c>
      <c r="M81" s="22">
        <f t="shared" ref="M81" si="63">M32+M60</f>
        <v>0</v>
      </c>
      <c r="N81" s="22">
        <f t="shared" si="59"/>
        <v>0</v>
      </c>
      <c r="O81" s="22">
        <f t="shared" si="59"/>
        <v>0</v>
      </c>
      <c r="P81" s="19">
        <v>68</v>
      </c>
    </row>
    <row r="82" spans="1:16" s="10" customFormat="1" ht="12.75" customHeight="1" x14ac:dyDescent="0.2">
      <c r="A82" s="18">
        <v>69</v>
      </c>
      <c r="B82" s="21" t="s">
        <v>30</v>
      </c>
      <c r="C82" s="22">
        <f t="shared" si="60"/>
        <v>0</v>
      </c>
      <c r="D82" s="22">
        <f t="shared" si="57"/>
        <v>0</v>
      </c>
      <c r="E82" s="22">
        <f t="shared" si="60"/>
        <v>0</v>
      </c>
      <c r="F82" s="22">
        <f t="shared" si="57"/>
        <v>0</v>
      </c>
      <c r="G82" s="22">
        <f t="shared" si="57"/>
        <v>0</v>
      </c>
      <c r="H82" s="22">
        <f t="shared" si="60"/>
        <v>0</v>
      </c>
      <c r="I82" s="22">
        <f t="shared" si="60"/>
        <v>0</v>
      </c>
      <c r="J82" s="22">
        <f t="shared" si="58"/>
        <v>0</v>
      </c>
      <c r="K82" s="22">
        <f t="shared" si="58"/>
        <v>0</v>
      </c>
      <c r="L82" s="22">
        <f t="shared" si="58"/>
        <v>0</v>
      </c>
      <c r="M82" s="22">
        <f t="shared" ref="M82" si="64">M33+M61</f>
        <v>0</v>
      </c>
      <c r="N82" s="22">
        <f t="shared" si="59"/>
        <v>0</v>
      </c>
      <c r="O82" s="22">
        <f t="shared" si="59"/>
        <v>0</v>
      </c>
      <c r="P82" s="19">
        <v>69</v>
      </c>
    </row>
    <row r="83" spans="1:16" s="10" customFormat="1" ht="12.75" customHeight="1" x14ac:dyDescent="0.2">
      <c r="A83" s="18">
        <v>70</v>
      </c>
      <c r="B83" s="21" t="s">
        <v>31</v>
      </c>
      <c r="C83" s="22">
        <f t="shared" si="60"/>
        <v>-10329.7094</v>
      </c>
      <c r="D83" s="22">
        <f t="shared" si="57"/>
        <v>-2504.9993000000004</v>
      </c>
      <c r="E83" s="22">
        <f t="shared" si="60"/>
        <v>-2470.1016000000009</v>
      </c>
      <c r="F83" s="22">
        <f t="shared" si="57"/>
        <v>-2591.2752999999989</v>
      </c>
      <c r="G83" s="22">
        <f t="shared" si="57"/>
        <v>-2763.3332</v>
      </c>
      <c r="H83" s="22">
        <f t="shared" si="60"/>
        <v>-10903.5738</v>
      </c>
      <c r="I83" s="22">
        <f t="shared" si="60"/>
        <v>-2600.4519999999998</v>
      </c>
      <c r="J83" s="22">
        <f t="shared" si="58"/>
        <v>-2661.9829000000004</v>
      </c>
      <c r="K83" s="22">
        <f t="shared" si="58"/>
        <v>-2746.6714999999995</v>
      </c>
      <c r="L83" s="22">
        <f t="shared" si="58"/>
        <v>-2894.4674000000009</v>
      </c>
      <c r="M83" s="22">
        <f t="shared" ref="M83" si="65">M34+M62</f>
        <v>-5318.4527000000016</v>
      </c>
      <c r="N83" s="22">
        <f t="shared" si="59"/>
        <v>-2596.228900000001</v>
      </c>
      <c r="O83" s="22">
        <f t="shared" si="59"/>
        <v>-2722.2238000000007</v>
      </c>
      <c r="P83" s="19">
        <v>70</v>
      </c>
    </row>
    <row r="84" spans="1:16" s="10" customFormat="1" ht="14.1" customHeight="1" x14ac:dyDescent="0.2">
      <c r="A84" s="18">
        <v>71</v>
      </c>
      <c r="B84" s="21" t="s">
        <v>38</v>
      </c>
      <c r="C84" s="44">
        <f>SUM(C85+C86+C87+C88+C89+C90)</f>
        <v>9231.5942000000014</v>
      </c>
      <c r="D84" s="44">
        <f t="shared" ref="D84:G84" si="66">SUM(D85+D86+D87+D88+D89+D90)</f>
        <v>2389.6643000000008</v>
      </c>
      <c r="E84" s="44">
        <f t="shared" si="66"/>
        <v>2374.5024000000003</v>
      </c>
      <c r="F84" s="44">
        <f t="shared" si="66"/>
        <v>2220.7380000000003</v>
      </c>
      <c r="G84" s="44">
        <f t="shared" si="66"/>
        <v>2246.6894999999995</v>
      </c>
      <c r="H84" s="44">
        <f>SUM(H85+H86+H87+H88+H89+H90)</f>
        <v>8103.7175000000007</v>
      </c>
      <c r="I84" s="44">
        <f t="shared" ref="I84:L84" si="67">SUM(I85+I86+I87+I88+I89+I90)</f>
        <v>2086.6207999999988</v>
      </c>
      <c r="J84" s="44">
        <f t="shared" si="67"/>
        <v>1981.2518000000009</v>
      </c>
      <c r="K84" s="44">
        <f t="shared" si="67"/>
        <v>2015.0017000000007</v>
      </c>
      <c r="L84" s="44">
        <f t="shared" si="67"/>
        <v>2020.8432000000003</v>
      </c>
      <c r="M84" s="44">
        <f>SUM(M85+M86+M87+M88+M89+M90)</f>
        <v>3785.3384999999989</v>
      </c>
      <c r="N84" s="44">
        <f t="shared" ref="N84:O84" si="68">SUM(N85+N86+N87+N88+N89+N90)</f>
        <v>2030.553799999999</v>
      </c>
      <c r="O84" s="44">
        <f t="shared" si="68"/>
        <v>1754.7847000000002</v>
      </c>
      <c r="P84" s="19">
        <v>71</v>
      </c>
    </row>
    <row r="85" spans="1:16" s="10" customFormat="1" ht="12.75" customHeight="1" x14ac:dyDescent="0.2">
      <c r="A85" s="18">
        <v>72</v>
      </c>
      <c r="B85" s="21" t="s">
        <v>26</v>
      </c>
      <c r="C85" s="22">
        <f>C36+C64</f>
        <v>-315.94540000000001</v>
      </c>
      <c r="D85" s="22">
        <f t="shared" ref="D85:G90" si="69">D36+D64</f>
        <v>-76.991399999999999</v>
      </c>
      <c r="E85" s="22">
        <f t="shared" si="69"/>
        <v>-71.7684</v>
      </c>
      <c r="F85" s="22">
        <f t="shared" si="69"/>
        <v>-85.770200000000003</v>
      </c>
      <c r="G85" s="22">
        <f t="shared" si="69"/>
        <v>-81.415400000000005</v>
      </c>
      <c r="H85" s="22">
        <f>H36+H64</f>
        <v>-214.23080000000002</v>
      </c>
      <c r="I85" s="22">
        <f t="shared" ref="I85:L90" si="70">I36+I64</f>
        <v>-65.85499999999999</v>
      </c>
      <c r="J85" s="22">
        <f t="shared" si="70"/>
        <v>-41.038200000000003</v>
      </c>
      <c r="K85" s="22">
        <f t="shared" si="70"/>
        <v>-55.657000000000004</v>
      </c>
      <c r="L85" s="22">
        <f t="shared" si="70"/>
        <v>-51.680600000000005</v>
      </c>
      <c r="M85" s="22">
        <f>M36+M64</f>
        <v>-200.14840000000001</v>
      </c>
      <c r="N85" s="22">
        <f t="shared" ref="N85:O90" si="71">N36+N64</f>
        <v>-100.41860000000001</v>
      </c>
      <c r="O85" s="22">
        <f t="shared" si="71"/>
        <v>-99.729800000000012</v>
      </c>
      <c r="P85" s="19">
        <v>72</v>
      </c>
    </row>
    <row r="86" spans="1:16" s="10" customFormat="1" ht="12.75" customHeight="1" x14ac:dyDescent="0.2">
      <c r="A86" s="18">
        <v>73</v>
      </c>
      <c r="B86" s="21" t="s">
        <v>27</v>
      </c>
      <c r="C86" s="22">
        <f t="shared" ref="C86:I90" si="72">C37+C65</f>
        <v>-0.39979999999991378</v>
      </c>
      <c r="D86" s="22">
        <f t="shared" si="69"/>
        <v>-10.168299999999988</v>
      </c>
      <c r="E86" s="22">
        <f t="shared" si="72"/>
        <v>8.0789000000000044</v>
      </c>
      <c r="F86" s="22">
        <f t="shared" si="69"/>
        <v>-2.1570999999999998</v>
      </c>
      <c r="G86" s="22">
        <f t="shared" si="69"/>
        <v>3.8467000000000127</v>
      </c>
      <c r="H86" s="22">
        <f t="shared" si="72"/>
        <v>-50.265800000000041</v>
      </c>
      <c r="I86" s="22">
        <f t="shared" si="72"/>
        <v>-6.5686999999999927</v>
      </c>
      <c r="J86" s="22">
        <f t="shared" si="70"/>
        <v>-13.781499999999994</v>
      </c>
      <c r="K86" s="22">
        <f t="shared" si="70"/>
        <v>-9.6918000000000006</v>
      </c>
      <c r="L86" s="22">
        <f t="shared" si="70"/>
        <v>-20.223800000000004</v>
      </c>
      <c r="M86" s="22">
        <f t="shared" ref="M86" si="73">M37+M65</f>
        <v>1.9882999999999811</v>
      </c>
      <c r="N86" s="22">
        <f t="shared" si="71"/>
        <v>7.0452000000000012</v>
      </c>
      <c r="O86" s="22">
        <f t="shared" si="71"/>
        <v>-5.0569000000000131</v>
      </c>
      <c r="P86" s="19">
        <v>73</v>
      </c>
    </row>
    <row r="87" spans="1:16" s="10" customFormat="1" ht="12.75" customHeight="1" x14ac:dyDescent="0.2">
      <c r="A87" s="18">
        <v>74</v>
      </c>
      <c r="B87" s="21" t="s">
        <v>28</v>
      </c>
      <c r="C87" s="22">
        <f t="shared" si="72"/>
        <v>30.634199999999993</v>
      </c>
      <c r="D87" s="22">
        <f t="shared" si="69"/>
        <v>10.412299999999998</v>
      </c>
      <c r="E87" s="22">
        <f t="shared" si="72"/>
        <v>10.7685</v>
      </c>
      <c r="F87" s="22">
        <f t="shared" si="69"/>
        <v>5.1733000000000011</v>
      </c>
      <c r="G87" s="22">
        <f t="shared" si="69"/>
        <v>4.2801000000000045</v>
      </c>
      <c r="H87" s="22">
        <f t="shared" si="72"/>
        <v>-2.4603000000000463</v>
      </c>
      <c r="I87" s="22">
        <f t="shared" si="72"/>
        <v>27.617799999999995</v>
      </c>
      <c r="J87" s="22">
        <f t="shared" si="70"/>
        <v>-1.5722000000000023</v>
      </c>
      <c r="K87" s="22">
        <f t="shared" si="70"/>
        <v>-2.8061000000000078</v>
      </c>
      <c r="L87" s="22">
        <f t="shared" si="70"/>
        <v>-25.699800000000003</v>
      </c>
      <c r="M87" s="22">
        <f t="shared" ref="M87" si="74">M38+M66</f>
        <v>36.978200000000008</v>
      </c>
      <c r="N87" s="22">
        <f t="shared" si="71"/>
        <v>32.553300000000007</v>
      </c>
      <c r="O87" s="22">
        <f t="shared" si="71"/>
        <v>4.4248999999999974</v>
      </c>
      <c r="P87" s="19">
        <v>74</v>
      </c>
    </row>
    <row r="88" spans="1:16" s="10" customFormat="1" ht="12.75" customHeight="1" x14ac:dyDescent="0.2">
      <c r="A88" s="18">
        <v>75</v>
      </c>
      <c r="B88" s="21" t="s">
        <v>29</v>
      </c>
      <c r="C88" s="22">
        <f t="shared" si="72"/>
        <v>2796.4639999999999</v>
      </c>
      <c r="D88" s="22">
        <f t="shared" si="69"/>
        <v>693.24600000000009</v>
      </c>
      <c r="E88" s="22">
        <f t="shared" si="72"/>
        <v>666.55499999999995</v>
      </c>
      <c r="F88" s="22">
        <f t="shared" si="69"/>
        <v>694.09399999999994</v>
      </c>
      <c r="G88" s="22">
        <f t="shared" si="69"/>
        <v>742.56899999999996</v>
      </c>
      <c r="H88" s="22">
        <f t="shared" si="72"/>
        <v>2994.0450000000001</v>
      </c>
      <c r="I88" s="22">
        <f t="shared" si="72"/>
        <v>732.18799999999999</v>
      </c>
      <c r="J88" s="22">
        <f t="shared" si="70"/>
        <v>745.42799999999988</v>
      </c>
      <c r="K88" s="22">
        <f t="shared" si="70"/>
        <v>749.36900000000003</v>
      </c>
      <c r="L88" s="22">
        <f t="shared" si="70"/>
        <v>767.06</v>
      </c>
      <c r="M88" s="22">
        <f t="shared" ref="M88" si="75">M39+M67</f>
        <v>1515.7860000000001</v>
      </c>
      <c r="N88" s="22">
        <f t="shared" si="71"/>
        <v>760.31999999999994</v>
      </c>
      <c r="O88" s="22">
        <f t="shared" si="71"/>
        <v>755.46600000000001</v>
      </c>
      <c r="P88" s="19">
        <v>75</v>
      </c>
    </row>
    <row r="89" spans="1:16" s="10" customFormat="1" ht="12.75" customHeight="1" x14ac:dyDescent="0.2">
      <c r="A89" s="18">
        <v>76</v>
      </c>
      <c r="B89" s="21" t="s">
        <v>30</v>
      </c>
      <c r="C89" s="22">
        <f t="shared" si="72"/>
        <v>-21.72</v>
      </c>
      <c r="D89" s="22">
        <f t="shared" si="69"/>
        <v>-1.7</v>
      </c>
      <c r="E89" s="22">
        <f t="shared" si="72"/>
        <v>-6.45</v>
      </c>
      <c r="F89" s="22">
        <f t="shared" si="69"/>
        <v>-2.11</v>
      </c>
      <c r="G89" s="22">
        <f t="shared" si="69"/>
        <v>-11.46</v>
      </c>
      <c r="H89" s="22">
        <f t="shared" si="72"/>
        <v>-12.11</v>
      </c>
      <c r="I89" s="22">
        <f t="shared" si="72"/>
        <v>-2.38</v>
      </c>
      <c r="J89" s="22">
        <f t="shared" si="70"/>
        <v>-3.16</v>
      </c>
      <c r="K89" s="22">
        <f t="shared" si="70"/>
        <v>-2.69</v>
      </c>
      <c r="L89" s="22">
        <f t="shared" si="70"/>
        <v>-3.88</v>
      </c>
      <c r="M89" s="22">
        <f t="shared" ref="M89" si="76">M40+M68</f>
        <v>-9.3740000000000006</v>
      </c>
      <c r="N89" s="22">
        <f t="shared" si="71"/>
        <v>-2.3199999999999998</v>
      </c>
      <c r="O89" s="22">
        <f t="shared" si="71"/>
        <v>-7.0540000000000003</v>
      </c>
      <c r="P89" s="19">
        <v>76</v>
      </c>
    </row>
    <row r="90" spans="1:16" s="10" customFormat="1" ht="12.75" customHeight="1" x14ac:dyDescent="0.2">
      <c r="A90" s="18">
        <v>77</v>
      </c>
      <c r="B90" s="21" t="s">
        <v>31</v>
      </c>
      <c r="C90" s="22">
        <f t="shared" si="72"/>
        <v>6742.561200000001</v>
      </c>
      <c r="D90" s="22">
        <f t="shared" si="69"/>
        <v>1774.8657000000007</v>
      </c>
      <c r="E90" s="22">
        <f t="shared" si="72"/>
        <v>1767.3184000000001</v>
      </c>
      <c r="F90" s="22">
        <f t="shared" si="69"/>
        <v>1611.5080000000003</v>
      </c>
      <c r="G90" s="22">
        <f t="shared" si="69"/>
        <v>1588.8690999999997</v>
      </c>
      <c r="H90" s="22">
        <f t="shared" si="72"/>
        <v>5388.7394000000004</v>
      </c>
      <c r="I90" s="22">
        <f t="shared" si="72"/>
        <v>1401.6186999999989</v>
      </c>
      <c r="J90" s="22">
        <f t="shared" si="70"/>
        <v>1295.375700000001</v>
      </c>
      <c r="K90" s="22">
        <f t="shared" si="70"/>
        <v>1336.4776000000006</v>
      </c>
      <c r="L90" s="22">
        <f t="shared" si="70"/>
        <v>1355.2674000000004</v>
      </c>
      <c r="M90" s="22">
        <f t="shared" ref="M90" si="77">M41+M69</f>
        <v>2440.1083999999992</v>
      </c>
      <c r="N90" s="22">
        <f t="shared" si="71"/>
        <v>1333.3738999999991</v>
      </c>
      <c r="O90" s="22">
        <f t="shared" si="71"/>
        <v>1106.7345000000003</v>
      </c>
      <c r="P90" s="19">
        <v>77</v>
      </c>
    </row>
    <row r="91" spans="1:16" s="10" customFormat="1" ht="14.1" customHeight="1" x14ac:dyDescent="0.2">
      <c r="A91" s="18">
        <v>78</v>
      </c>
      <c r="B91" s="21" t="s">
        <v>39</v>
      </c>
      <c r="C91" s="44">
        <f>SUM(C92+C93+C94+C95+C96+C97)</f>
        <v>-3043.0283000000009</v>
      </c>
      <c r="D91" s="44">
        <f t="shared" ref="D91:G91" si="78">SUM(D92+D93+D94+D95+D96+D97)</f>
        <v>-834.54280000000006</v>
      </c>
      <c r="E91" s="44">
        <f t="shared" si="78"/>
        <v>-589.25510000000008</v>
      </c>
      <c r="F91" s="44">
        <f t="shared" si="78"/>
        <v>-941.4996000000001</v>
      </c>
      <c r="G91" s="44">
        <f t="shared" si="78"/>
        <v>-677.73080000000016</v>
      </c>
      <c r="H91" s="44">
        <f>SUM(H92+H93+H94+H95+H96+H97)</f>
        <v>-4212.5203999999994</v>
      </c>
      <c r="I91" s="44">
        <f t="shared" ref="I91:L91" si="79">SUM(I92+I93+I94+I95+I96+I97)</f>
        <v>-1662.8898999999997</v>
      </c>
      <c r="J91" s="44">
        <f t="shared" si="79"/>
        <v>-985.57870000000014</v>
      </c>
      <c r="K91" s="44">
        <f t="shared" si="79"/>
        <v>-1110.2718</v>
      </c>
      <c r="L91" s="44">
        <f t="shared" si="79"/>
        <v>-453.78000000000009</v>
      </c>
      <c r="M91" s="44">
        <f>SUM(M92+M93+M94+M95+M96+M97)</f>
        <v>-2005.0108999999998</v>
      </c>
      <c r="N91" s="44">
        <f t="shared" ref="N91:O91" si="80">SUM(N92+N93+N94+N95+N96+N97)</f>
        <v>-1177.1532999999999</v>
      </c>
      <c r="O91" s="44">
        <f t="shared" si="80"/>
        <v>-827.85759999999993</v>
      </c>
      <c r="P91" s="19">
        <v>78</v>
      </c>
    </row>
    <row r="92" spans="1:16" s="10" customFormat="1" ht="12.75" customHeight="1" x14ac:dyDescent="0.2">
      <c r="A92" s="18">
        <v>79</v>
      </c>
      <c r="B92" s="21" t="s">
        <v>26</v>
      </c>
      <c r="C92" s="22">
        <f>C43+C71</f>
        <v>-222.65310000000002</v>
      </c>
      <c r="D92" s="22">
        <f t="shared" ref="D92:G97" si="81">D43+D71</f>
        <v>-48.382199999999997</v>
      </c>
      <c r="E92" s="22">
        <f t="shared" si="81"/>
        <v>-55.222899999999996</v>
      </c>
      <c r="F92" s="22">
        <f t="shared" si="81"/>
        <v>-94.16510000000001</v>
      </c>
      <c r="G92" s="22">
        <f t="shared" si="81"/>
        <v>-24.882899999999999</v>
      </c>
      <c r="H92" s="22">
        <f>H43+H71</f>
        <v>-425.86800000000005</v>
      </c>
      <c r="I92" s="22">
        <f t="shared" ref="I92:L97" si="82">I43+I71</f>
        <v>-82.202200000000019</v>
      </c>
      <c r="J92" s="22">
        <f t="shared" si="82"/>
        <v>-117.3249</v>
      </c>
      <c r="K92" s="22">
        <f t="shared" si="82"/>
        <v>-102.92730000000002</v>
      </c>
      <c r="L92" s="22">
        <f t="shared" si="82"/>
        <v>-123.4136</v>
      </c>
      <c r="M92" s="22">
        <f>M43+M71</f>
        <v>-181.94069999999999</v>
      </c>
      <c r="N92" s="22">
        <f t="shared" ref="N92:O97" si="83">N43+N71</f>
        <v>-111.995</v>
      </c>
      <c r="O92" s="22">
        <f t="shared" si="83"/>
        <v>-69.945700000000002</v>
      </c>
      <c r="P92" s="19">
        <v>79</v>
      </c>
    </row>
    <row r="93" spans="1:16" s="10" customFormat="1" ht="12.75" customHeight="1" x14ac:dyDescent="0.2">
      <c r="A93" s="18">
        <v>80</v>
      </c>
      <c r="B93" s="21" t="s">
        <v>27</v>
      </c>
      <c r="C93" s="22">
        <f t="shared" ref="C93:I97" si="84">C44+C72</f>
        <v>-78.821299999999837</v>
      </c>
      <c r="D93" s="22">
        <f t="shared" si="81"/>
        <v>-10.863299999999981</v>
      </c>
      <c r="E93" s="22">
        <f t="shared" si="84"/>
        <v>-38.378299999999967</v>
      </c>
      <c r="F93" s="22">
        <f t="shared" si="81"/>
        <v>-40.793700000000058</v>
      </c>
      <c r="G93" s="22">
        <f t="shared" si="81"/>
        <v>11.213999999999999</v>
      </c>
      <c r="H93" s="22">
        <f t="shared" si="84"/>
        <v>-216.03650000000016</v>
      </c>
      <c r="I93" s="22">
        <f t="shared" si="84"/>
        <v>-52.509000000000015</v>
      </c>
      <c r="J93" s="22">
        <f t="shared" si="82"/>
        <v>-61.501800000000003</v>
      </c>
      <c r="K93" s="22">
        <f t="shared" si="82"/>
        <v>-82.391500000000008</v>
      </c>
      <c r="L93" s="22">
        <f t="shared" si="82"/>
        <v>-19.634200000000021</v>
      </c>
      <c r="M93" s="22">
        <f t="shared" ref="M93" si="85">M44+M72</f>
        <v>-322.7523000000001</v>
      </c>
      <c r="N93" s="22">
        <f t="shared" si="83"/>
        <v>-134.65300000000002</v>
      </c>
      <c r="O93" s="22">
        <f t="shared" si="83"/>
        <v>-188.09929999999997</v>
      </c>
      <c r="P93" s="19">
        <v>80</v>
      </c>
    </row>
    <row r="94" spans="1:16" s="10" customFormat="1" ht="12.75" customHeight="1" x14ac:dyDescent="0.2">
      <c r="A94" s="18">
        <v>81</v>
      </c>
      <c r="B94" s="21" t="s">
        <v>28</v>
      </c>
      <c r="C94" s="22">
        <f t="shared" si="84"/>
        <v>24.207099999999969</v>
      </c>
      <c r="D94" s="22">
        <f t="shared" si="81"/>
        <v>7.2298000000000116</v>
      </c>
      <c r="E94" s="22">
        <f t="shared" si="84"/>
        <v>3.4904999999999973</v>
      </c>
      <c r="F94" s="22">
        <f t="shared" si="81"/>
        <v>6.8200999999999965</v>
      </c>
      <c r="G94" s="22">
        <f t="shared" si="81"/>
        <v>6.6667000000000201</v>
      </c>
      <c r="H94" s="22">
        <f t="shared" si="84"/>
        <v>24.416599999999903</v>
      </c>
      <c r="I94" s="22">
        <f t="shared" si="84"/>
        <v>-9.9675000000000296</v>
      </c>
      <c r="J94" s="22">
        <f t="shared" si="82"/>
        <v>6.2078000000000202</v>
      </c>
      <c r="K94" s="22">
        <f t="shared" si="82"/>
        <v>5.6567000000000007</v>
      </c>
      <c r="L94" s="22">
        <f t="shared" si="82"/>
        <v>22.519599999999997</v>
      </c>
      <c r="M94" s="22">
        <f t="shared" ref="M94" si="86">M45+M73</f>
        <v>11.828200000000038</v>
      </c>
      <c r="N94" s="22">
        <f t="shared" si="83"/>
        <v>11.906900000000007</v>
      </c>
      <c r="O94" s="22">
        <f t="shared" si="83"/>
        <v>-7.8699999999997772E-2</v>
      </c>
      <c r="P94" s="19">
        <v>81</v>
      </c>
    </row>
    <row r="95" spans="1:16" s="10" customFormat="1" ht="12.75" customHeight="1" x14ac:dyDescent="0.2">
      <c r="A95" s="18">
        <v>82</v>
      </c>
      <c r="B95" s="21" t="s">
        <v>29</v>
      </c>
      <c r="C95" s="22">
        <f t="shared" si="84"/>
        <v>-65.606600000000014</v>
      </c>
      <c r="D95" s="22">
        <f t="shared" si="81"/>
        <v>-18.540900000000001</v>
      </c>
      <c r="E95" s="22">
        <f t="shared" si="84"/>
        <v>-17.456599999999998</v>
      </c>
      <c r="F95" s="22">
        <f t="shared" si="81"/>
        <v>-14.572100000000001</v>
      </c>
      <c r="G95" s="22">
        <f t="shared" si="81"/>
        <v>-15.037000000000001</v>
      </c>
      <c r="H95" s="22">
        <f t="shared" si="84"/>
        <v>-34.568299999999994</v>
      </c>
      <c r="I95" s="22">
        <f t="shared" si="84"/>
        <v>-20.676399999999997</v>
      </c>
      <c r="J95" s="22">
        <f t="shared" si="82"/>
        <v>-11.057299999999998</v>
      </c>
      <c r="K95" s="22">
        <f t="shared" si="82"/>
        <v>-7.9734000000000016</v>
      </c>
      <c r="L95" s="22">
        <f t="shared" si="82"/>
        <v>5.1387999999999998</v>
      </c>
      <c r="M95" s="22">
        <f t="shared" ref="M95" si="87">M46+M74</f>
        <v>13.88300000000001</v>
      </c>
      <c r="N95" s="22">
        <f t="shared" si="83"/>
        <v>14.760999999999996</v>
      </c>
      <c r="O95" s="22">
        <f t="shared" si="83"/>
        <v>-0.87799999999999656</v>
      </c>
      <c r="P95" s="19">
        <v>82</v>
      </c>
    </row>
    <row r="96" spans="1:16" s="10" customFormat="1" ht="12.75" customHeight="1" x14ac:dyDescent="0.2">
      <c r="A96" s="18">
        <v>83</v>
      </c>
      <c r="B96" s="21" t="s">
        <v>30</v>
      </c>
      <c r="C96" s="22">
        <f t="shared" si="84"/>
        <v>-859.54</v>
      </c>
      <c r="D96" s="22">
        <f t="shared" si="81"/>
        <v>-352.99</v>
      </c>
      <c r="E96" s="22">
        <f t="shared" si="84"/>
        <v>-63.53</v>
      </c>
      <c r="F96" s="22">
        <f t="shared" si="81"/>
        <v>-349.5</v>
      </c>
      <c r="G96" s="22">
        <f t="shared" si="81"/>
        <v>-93.52000000000001</v>
      </c>
      <c r="H96" s="22">
        <f t="shared" si="84"/>
        <v>-930.93999999999994</v>
      </c>
      <c r="I96" s="22">
        <f t="shared" si="84"/>
        <v>-353.11</v>
      </c>
      <c r="J96" s="22">
        <f t="shared" si="82"/>
        <v>-91.890000000000015</v>
      </c>
      <c r="K96" s="22">
        <f t="shared" si="82"/>
        <v>-359.27</v>
      </c>
      <c r="L96" s="22">
        <f t="shared" si="82"/>
        <v>-126.67</v>
      </c>
      <c r="M96" s="22">
        <f t="shared" ref="M96" si="88">M47+M75</f>
        <v>-511.10500000000002</v>
      </c>
      <c r="N96" s="22">
        <f t="shared" si="83"/>
        <v>-367.42</v>
      </c>
      <c r="O96" s="22">
        <f t="shared" si="83"/>
        <v>-143.685</v>
      </c>
      <c r="P96" s="19">
        <v>83</v>
      </c>
    </row>
    <row r="97" spans="1:16" s="10" customFormat="1" ht="12.75" customHeight="1" x14ac:dyDescent="0.2">
      <c r="A97" s="18">
        <v>84</v>
      </c>
      <c r="B97" s="21" t="s">
        <v>31</v>
      </c>
      <c r="C97" s="22">
        <f t="shared" si="84"/>
        <v>-1840.6144000000008</v>
      </c>
      <c r="D97" s="22">
        <f t="shared" si="81"/>
        <v>-410.99620000000004</v>
      </c>
      <c r="E97" s="22">
        <f t="shared" si="84"/>
        <v>-418.15780000000012</v>
      </c>
      <c r="F97" s="22">
        <f t="shared" si="81"/>
        <v>-449.28880000000009</v>
      </c>
      <c r="G97" s="22">
        <f t="shared" si="81"/>
        <v>-562.17160000000013</v>
      </c>
      <c r="H97" s="22">
        <f t="shared" si="84"/>
        <v>-2629.5241999999994</v>
      </c>
      <c r="I97" s="22">
        <f t="shared" si="84"/>
        <v>-1144.4247999999995</v>
      </c>
      <c r="J97" s="22">
        <f t="shared" si="82"/>
        <v>-710.01250000000016</v>
      </c>
      <c r="K97" s="22">
        <f t="shared" si="82"/>
        <v>-563.36629999999991</v>
      </c>
      <c r="L97" s="22">
        <f t="shared" si="82"/>
        <v>-211.72060000000005</v>
      </c>
      <c r="M97" s="22">
        <f t="shared" ref="M97" si="89">M48+M76</f>
        <v>-1014.9240999999997</v>
      </c>
      <c r="N97" s="22">
        <f t="shared" si="83"/>
        <v>-589.75319999999977</v>
      </c>
      <c r="O97" s="22">
        <f t="shared" si="83"/>
        <v>-425.17089999999996</v>
      </c>
      <c r="P97" s="19">
        <v>84</v>
      </c>
    </row>
    <row r="98" spans="1:16" s="10" customFormat="1" ht="14.1" customHeight="1" x14ac:dyDescent="0.2">
      <c r="A98" s="18">
        <v>85</v>
      </c>
      <c r="B98" s="20" t="s">
        <v>40</v>
      </c>
      <c r="C98" s="44">
        <f>SUM(C99+C100+C101+C102+C103+C104)</f>
        <v>-124.37949999999999</v>
      </c>
      <c r="D98" s="44">
        <f t="shared" ref="D98:G98" si="90">SUM(D99+D100+D101+D102+D103+D104)</f>
        <v>-18.429599999999994</v>
      </c>
      <c r="E98" s="44">
        <f t="shared" si="90"/>
        <v>-40.311200000000007</v>
      </c>
      <c r="F98" s="44">
        <f t="shared" si="90"/>
        <v>-37.041800000000009</v>
      </c>
      <c r="G98" s="44">
        <f t="shared" si="90"/>
        <v>-28.596899999999984</v>
      </c>
      <c r="H98" s="44">
        <f>SUM(H99+H100+H101+H102+H103+H104)</f>
        <v>-70.208800000000011</v>
      </c>
      <c r="I98" s="44">
        <f t="shared" ref="I98:L98" si="91">SUM(I99+I100+I101+I102+I103+I104)</f>
        <v>-19.514399999999995</v>
      </c>
      <c r="J98" s="44">
        <f t="shared" si="91"/>
        <v>-7.0836000000000112</v>
      </c>
      <c r="K98" s="44">
        <f t="shared" si="91"/>
        <v>-32.251199999999997</v>
      </c>
      <c r="L98" s="44">
        <f t="shared" si="91"/>
        <v>-11.3596</v>
      </c>
      <c r="M98" s="44">
        <f>SUM(M99+M100+M101+M102+M103+M104)</f>
        <v>-49.477600000000017</v>
      </c>
      <c r="N98" s="44">
        <f t="shared" ref="N98:O98" si="92">SUM(N99+N100+N101+N102+N103+N104)</f>
        <v>-18.20300000000001</v>
      </c>
      <c r="O98" s="44">
        <f t="shared" si="92"/>
        <v>-31.274600000000007</v>
      </c>
      <c r="P98" s="19">
        <v>85</v>
      </c>
    </row>
    <row r="99" spans="1:16" s="10" customFormat="1" ht="12.75" customHeight="1" x14ac:dyDescent="0.2">
      <c r="A99" s="18">
        <v>86</v>
      </c>
      <c r="B99" s="21" t="s">
        <v>26</v>
      </c>
      <c r="C99" s="22">
        <f t="shared" ref="C99:C104" si="93">D99+E99+F99+G99</f>
        <v>0</v>
      </c>
      <c r="D99" s="22">
        <v>0</v>
      </c>
      <c r="E99" s="22">
        <v>0</v>
      </c>
      <c r="F99" s="22">
        <v>0</v>
      </c>
      <c r="G99" s="22">
        <v>0</v>
      </c>
      <c r="H99" s="22">
        <f t="shared" ref="H99:H104" si="94">I99+J99+K99+L99</f>
        <v>0</v>
      </c>
      <c r="I99" s="23">
        <v>0</v>
      </c>
      <c r="J99" s="23">
        <v>0</v>
      </c>
      <c r="K99" s="23">
        <v>0</v>
      </c>
      <c r="L99" s="23">
        <v>0</v>
      </c>
      <c r="M99" s="22">
        <f t="shared" ref="M99:M104" si="95">N99+O99</f>
        <v>0</v>
      </c>
      <c r="N99" s="23">
        <v>0</v>
      </c>
      <c r="O99" s="23">
        <v>0</v>
      </c>
      <c r="P99" s="19">
        <v>86</v>
      </c>
    </row>
    <row r="100" spans="1:16" s="10" customFormat="1" ht="12.75" customHeight="1" x14ac:dyDescent="0.2">
      <c r="A100" s="18">
        <v>87</v>
      </c>
      <c r="B100" s="21" t="s">
        <v>27</v>
      </c>
      <c r="C100" s="22">
        <f t="shared" si="93"/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f t="shared" si="94"/>
        <v>0</v>
      </c>
      <c r="I100" s="23">
        <v>0</v>
      </c>
      <c r="J100" s="23">
        <v>0</v>
      </c>
      <c r="K100" s="23">
        <v>0</v>
      </c>
      <c r="L100" s="23">
        <v>0</v>
      </c>
      <c r="M100" s="22">
        <f t="shared" si="95"/>
        <v>0</v>
      </c>
      <c r="N100" s="23">
        <v>0</v>
      </c>
      <c r="O100" s="23">
        <v>0</v>
      </c>
      <c r="P100" s="19">
        <v>87</v>
      </c>
    </row>
    <row r="101" spans="1:16" s="10" customFormat="1" ht="12.75" customHeight="1" x14ac:dyDescent="0.2">
      <c r="A101" s="18">
        <v>88</v>
      </c>
      <c r="B101" s="21" t="s">
        <v>28</v>
      </c>
      <c r="C101" s="22">
        <f t="shared" si="93"/>
        <v>0</v>
      </c>
      <c r="D101" s="22">
        <v>0</v>
      </c>
      <c r="E101" s="22">
        <v>0</v>
      </c>
      <c r="F101" s="22">
        <v>0</v>
      </c>
      <c r="G101" s="22">
        <v>0</v>
      </c>
      <c r="H101" s="22">
        <f t="shared" si="94"/>
        <v>0</v>
      </c>
      <c r="I101" s="23">
        <v>0</v>
      </c>
      <c r="J101" s="23">
        <v>0</v>
      </c>
      <c r="K101" s="23">
        <v>0</v>
      </c>
      <c r="L101" s="23">
        <v>0</v>
      </c>
      <c r="M101" s="22">
        <f t="shared" si="95"/>
        <v>0</v>
      </c>
      <c r="N101" s="23">
        <v>0</v>
      </c>
      <c r="O101" s="23">
        <v>0</v>
      </c>
      <c r="P101" s="19">
        <v>88</v>
      </c>
    </row>
    <row r="102" spans="1:16" s="10" customFormat="1" ht="12.75" customHeight="1" x14ac:dyDescent="0.2">
      <c r="A102" s="18">
        <v>89</v>
      </c>
      <c r="B102" s="21" t="s">
        <v>29</v>
      </c>
      <c r="C102" s="22">
        <f t="shared" si="93"/>
        <v>-23.624499999999998</v>
      </c>
      <c r="D102" s="22">
        <v>-5.4893999999999998</v>
      </c>
      <c r="E102" s="22">
        <v>-7.9987000000000004</v>
      </c>
      <c r="F102" s="22">
        <v>-4.7134</v>
      </c>
      <c r="G102" s="22">
        <v>-5.423</v>
      </c>
      <c r="H102" s="22">
        <f t="shared" si="94"/>
        <v>-25.548300000000001</v>
      </c>
      <c r="I102" s="23">
        <v>-5.1232999999999995</v>
      </c>
      <c r="J102" s="23">
        <v>-9.8066999999999993</v>
      </c>
      <c r="K102" s="23">
        <v>-4.8259999999999996</v>
      </c>
      <c r="L102" s="23">
        <v>-5.7923</v>
      </c>
      <c r="M102" s="22">
        <f t="shared" si="95"/>
        <v>-10.0587</v>
      </c>
      <c r="N102" s="23">
        <v>-5.8807</v>
      </c>
      <c r="O102" s="23">
        <v>-4.1779999999999999</v>
      </c>
      <c r="P102" s="19">
        <v>89</v>
      </c>
    </row>
    <row r="103" spans="1:16" s="10" customFormat="1" ht="12.75" customHeight="1" x14ac:dyDescent="0.2">
      <c r="A103" s="18">
        <v>90</v>
      </c>
      <c r="B103" s="21" t="s">
        <v>30</v>
      </c>
      <c r="C103" s="22">
        <f t="shared" si="93"/>
        <v>0</v>
      </c>
      <c r="D103" s="22">
        <v>0</v>
      </c>
      <c r="E103" s="22">
        <v>0</v>
      </c>
      <c r="F103" s="22">
        <v>0</v>
      </c>
      <c r="G103" s="22">
        <v>0</v>
      </c>
      <c r="H103" s="22">
        <f t="shared" si="94"/>
        <v>0</v>
      </c>
      <c r="I103" s="23">
        <v>0</v>
      </c>
      <c r="J103" s="23">
        <v>0</v>
      </c>
      <c r="K103" s="23">
        <v>0</v>
      </c>
      <c r="L103" s="23">
        <v>0</v>
      </c>
      <c r="M103" s="22">
        <f t="shared" si="95"/>
        <v>0</v>
      </c>
      <c r="N103" s="23">
        <v>0</v>
      </c>
      <c r="O103" s="23">
        <v>0</v>
      </c>
      <c r="P103" s="19">
        <v>90</v>
      </c>
    </row>
    <row r="104" spans="1:16" s="10" customFormat="1" ht="12.75" customHeight="1" x14ac:dyDescent="0.2">
      <c r="A104" s="18">
        <v>91</v>
      </c>
      <c r="B104" s="21" t="s">
        <v>31</v>
      </c>
      <c r="C104" s="22">
        <f t="shared" si="93"/>
        <v>-100.755</v>
      </c>
      <c r="D104" s="22">
        <v>-12.940199999999994</v>
      </c>
      <c r="E104" s="22">
        <v>-32.312500000000007</v>
      </c>
      <c r="F104" s="22">
        <v>-32.328400000000009</v>
      </c>
      <c r="G104" s="22">
        <v>-23.173899999999982</v>
      </c>
      <c r="H104" s="22">
        <f t="shared" si="94"/>
        <v>-44.660500000000006</v>
      </c>
      <c r="I104" s="23">
        <v>-14.391099999999994</v>
      </c>
      <c r="J104" s="23">
        <v>2.7230999999999881</v>
      </c>
      <c r="K104" s="23">
        <v>-27.425199999999997</v>
      </c>
      <c r="L104" s="23">
        <v>-5.5673000000000004</v>
      </c>
      <c r="M104" s="22">
        <f t="shared" si="95"/>
        <v>-39.418900000000015</v>
      </c>
      <c r="N104" s="23">
        <v>-12.322300000000009</v>
      </c>
      <c r="O104" s="23">
        <v>-27.096600000000006</v>
      </c>
      <c r="P104" s="19">
        <v>91</v>
      </c>
    </row>
    <row r="105" spans="1:16" s="10" customFormat="1" ht="15" customHeight="1" x14ac:dyDescent="0.2">
      <c r="A105" s="18">
        <v>92</v>
      </c>
      <c r="B105" s="47" t="s">
        <v>41</v>
      </c>
      <c r="C105" s="44">
        <f>SUM(C106+C107+C108+C109+C110+C111)</f>
        <v>5823.2728000000006</v>
      </c>
      <c r="D105" s="44">
        <f t="shared" ref="D105:G105" si="96">SUM(D106+D107+D108+D109+D110+D111)</f>
        <v>794.10750000000007</v>
      </c>
      <c r="E105" s="44">
        <f t="shared" si="96"/>
        <v>1049.0628000000006</v>
      </c>
      <c r="F105" s="44">
        <f t="shared" si="96"/>
        <v>1854.7730999999999</v>
      </c>
      <c r="G105" s="44">
        <f t="shared" si="96"/>
        <v>2125.3294000000001</v>
      </c>
      <c r="H105" s="44">
        <f>SUM(H106+H107+H108+H109+H110+H111)</f>
        <v>6351.708700000001</v>
      </c>
      <c r="I105" s="44">
        <f t="shared" ref="I105:L105" si="97">SUM(I106+I107+I108+I109+I110+I111)</f>
        <v>1502.5088999999996</v>
      </c>
      <c r="J105" s="44">
        <f t="shared" si="97"/>
        <v>1545.2680999999995</v>
      </c>
      <c r="K105" s="44">
        <f t="shared" si="97"/>
        <v>2418.6356999999998</v>
      </c>
      <c r="L105" s="44">
        <f t="shared" si="97"/>
        <v>885.29600000000028</v>
      </c>
      <c r="M105" s="44">
        <f>SUM(M106+M107+M108+M109+M110+M111)</f>
        <v>2475.0047999999997</v>
      </c>
      <c r="N105" s="44">
        <f t="shared" ref="N105:O105" si="98">SUM(N106+N107+N108+N109+N110+N111)</f>
        <v>1140.6528999999996</v>
      </c>
      <c r="O105" s="44">
        <f t="shared" si="98"/>
        <v>1334.3518999999997</v>
      </c>
      <c r="P105" s="19">
        <v>92</v>
      </c>
    </row>
    <row r="106" spans="1:16" s="10" customFormat="1" ht="12.75" customHeight="1" x14ac:dyDescent="0.2">
      <c r="A106" s="18">
        <v>93</v>
      </c>
      <c r="B106" s="20" t="s">
        <v>26</v>
      </c>
      <c r="C106" s="22">
        <f>SUM(C113+C120)</f>
        <v>-206.48669999999993</v>
      </c>
      <c r="D106" s="22">
        <f t="shared" ref="D106:G111" si="99">SUM(D113+D120)</f>
        <v>-55.099999999999994</v>
      </c>
      <c r="E106" s="22">
        <f t="shared" si="99"/>
        <v>-33.549399999999977</v>
      </c>
      <c r="F106" s="22">
        <f t="shared" si="99"/>
        <v>-72.476299999999966</v>
      </c>
      <c r="G106" s="22">
        <f t="shared" si="99"/>
        <v>-45.361000000000004</v>
      </c>
      <c r="H106" s="22">
        <f>SUM(H113+H120)</f>
        <v>-225.66190000000006</v>
      </c>
      <c r="I106" s="22">
        <f t="shared" ref="I106:L111" si="100">SUM(I113+I120)</f>
        <v>-123.04769999999999</v>
      </c>
      <c r="J106" s="22">
        <f t="shared" si="100"/>
        <v>63.782600000000002</v>
      </c>
      <c r="K106" s="22">
        <f t="shared" si="100"/>
        <v>-84.719300000000018</v>
      </c>
      <c r="L106" s="22">
        <f t="shared" si="100"/>
        <v>-81.677500000000038</v>
      </c>
      <c r="M106" s="22">
        <f>SUM(M113+M120)</f>
        <v>-265.32460000000003</v>
      </c>
      <c r="N106" s="22">
        <f t="shared" ref="N106:O111" si="101">SUM(N113+N120)</f>
        <v>-110.29860000000004</v>
      </c>
      <c r="O106" s="22">
        <f t="shared" si="101"/>
        <v>-155.02600000000001</v>
      </c>
      <c r="P106" s="19">
        <v>93</v>
      </c>
    </row>
    <row r="107" spans="1:16" s="10" customFormat="1" ht="12.75" customHeight="1" x14ac:dyDescent="0.2">
      <c r="A107" s="18">
        <v>94</v>
      </c>
      <c r="B107" s="20" t="s">
        <v>27</v>
      </c>
      <c r="C107" s="22">
        <f t="shared" ref="C107:H111" si="102">SUM(C114+C121)</f>
        <v>1251.2491999999993</v>
      </c>
      <c r="D107" s="22">
        <f t="shared" si="99"/>
        <v>-238.09200000000016</v>
      </c>
      <c r="E107" s="22">
        <f t="shared" si="102"/>
        <v>235.67609999999979</v>
      </c>
      <c r="F107" s="22">
        <f t="shared" si="99"/>
        <v>890.70589999999993</v>
      </c>
      <c r="G107" s="22">
        <f t="shared" si="99"/>
        <v>362.95919999999984</v>
      </c>
      <c r="H107" s="22">
        <f t="shared" si="102"/>
        <v>557.71810000000028</v>
      </c>
      <c r="I107" s="22">
        <f t="shared" si="100"/>
        <v>-176.43679999999995</v>
      </c>
      <c r="J107" s="22">
        <f t="shared" si="100"/>
        <v>165.97769999999991</v>
      </c>
      <c r="K107" s="22">
        <f t="shared" si="100"/>
        <v>957.75559999999996</v>
      </c>
      <c r="L107" s="22">
        <f t="shared" si="100"/>
        <v>-389.57839999999976</v>
      </c>
      <c r="M107" s="22">
        <f t="shared" ref="M107" si="103">SUM(M114+M121)</f>
        <v>-50.912000000000376</v>
      </c>
      <c r="N107" s="22">
        <f t="shared" si="101"/>
        <v>481.53589999999963</v>
      </c>
      <c r="O107" s="22">
        <f t="shared" si="101"/>
        <v>-532.44790000000012</v>
      </c>
      <c r="P107" s="19">
        <v>94</v>
      </c>
    </row>
    <row r="108" spans="1:16" s="10" customFormat="1" ht="12.75" customHeight="1" x14ac:dyDescent="0.2">
      <c r="A108" s="18">
        <v>95</v>
      </c>
      <c r="B108" s="20" t="s">
        <v>28</v>
      </c>
      <c r="C108" s="22">
        <f t="shared" si="102"/>
        <v>65.556200000000146</v>
      </c>
      <c r="D108" s="22">
        <f t="shared" si="99"/>
        <v>19.018000000000043</v>
      </c>
      <c r="E108" s="22">
        <f t="shared" si="102"/>
        <v>1.1967000000000354</v>
      </c>
      <c r="F108" s="22">
        <f t="shared" si="99"/>
        <v>29.807900000000039</v>
      </c>
      <c r="G108" s="22">
        <f t="shared" si="99"/>
        <v>15.533600000000007</v>
      </c>
      <c r="H108" s="22">
        <f t="shared" si="102"/>
        <v>-89.595299999999838</v>
      </c>
      <c r="I108" s="22">
        <f t="shared" si="100"/>
        <v>11.323800000000034</v>
      </c>
      <c r="J108" s="22">
        <f t="shared" si="100"/>
        <v>-17.335699999999932</v>
      </c>
      <c r="K108" s="22">
        <f t="shared" si="100"/>
        <v>-16.90390000000005</v>
      </c>
      <c r="L108" s="22">
        <f t="shared" si="100"/>
        <v>-66.679499999999933</v>
      </c>
      <c r="M108" s="22">
        <f t="shared" ref="M108" si="104">SUM(M115+M122)</f>
        <v>81.793800000000118</v>
      </c>
      <c r="N108" s="22">
        <f t="shared" si="101"/>
        <v>2.5977000000000885</v>
      </c>
      <c r="O108" s="22">
        <f t="shared" si="101"/>
        <v>79.196100000000015</v>
      </c>
      <c r="P108" s="19">
        <v>95</v>
      </c>
    </row>
    <row r="109" spans="1:16" s="10" customFormat="1" ht="12.75" customHeight="1" x14ac:dyDescent="0.2">
      <c r="A109" s="18">
        <v>96</v>
      </c>
      <c r="B109" s="20" t="s">
        <v>29</v>
      </c>
      <c r="C109" s="22">
        <f t="shared" si="102"/>
        <v>-107.08820000000003</v>
      </c>
      <c r="D109" s="22">
        <f t="shared" si="99"/>
        <v>-306.55840000000001</v>
      </c>
      <c r="E109" s="22">
        <f t="shared" si="102"/>
        <v>-302.72879999999998</v>
      </c>
      <c r="F109" s="22">
        <f t="shared" si="99"/>
        <v>-398.85150000000004</v>
      </c>
      <c r="G109" s="22">
        <f t="shared" si="99"/>
        <v>901.05050000000006</v>
      </c>
      <c r="H109" s="22">
        <f t="shared" si="102"/>
        <v>-1005.6066</v>
      </c>
      <c r="I109" s="22">
        <f t="shared" si="100"/>
        <v>-433.04399999999998</v>
      </c>
      <c r="J109" s="22">
        <f t="shared" si="100"/>
        <v>-564.91420000000005</v>
      </c>
      <c r="K109" s="22">
        <f t="shared" si="100"/>
        <v>-300.33630000000005</v>
      </c>
      <c r="L109" s="22">
        <f t="shared" si="100"/>
        <v>292.68790000000001</v>
      </c>
      <c r="M109" s="22">
        <f t="shared" ref="M109" si="105">SUM(M116+M123)</f>
        <v>-274.13220000000001</v>
      </c>
      <c r="N109" s="22">
        <f t="shared" si="101"/>
        <v>-365.18529999999998</v>
      </c>
      <c r="O109" s="22">
        <f t="shared" si="101"/>
        <v>91.053099999999972</v>
      </c>
      <c r="P109" s="19">
        <v>96</v>
      </c>
    </row>
    <row r="110" spans="1:16" s="10" customFormat="1" ht="12.75" customHeight="1" x14ac:dyDescent="0.2">
      <c r="A110" s="18">
        <v>97</v>
      </c>
      <c r="B110" s="20" t="s">
        <v>30</v>
      </c>
      <c r="C110" s="22">
        <f t="shared" si="102"/>
        <v>1435.33</v>
      </c>
      <c r="D110" s="22">
        <f t="shared" si="99"/>
        <v>182.52999999999997</v>
      </c>
      <c r="E110" s="22">
        <f t="shared" si="102"/>
        <v>912.77</v>
      </c>
      <c r="F110" s="22">
        <f t="shared" si="99"/>
        <v>224.81</v>
      </c>
      <c r="G110" s="22">
        <f t="shared" si="99"/>
        <v>115.22</v>
      </c>
      <c r="H110" s="22">
        <f t="shared" si="102"/>
        <v>2171.19</v>
      </c>
      <c r="I110" s="22">
        <f t="shared" si="100"/>
        <v>50.19</v>
      </c>
      <c r="J110" s="22">
        <f t="shared" si="100"/>
        <v>1154.8499999999999</v>
      </c>
      <c r="K110" s="22">
        <f t="shared" si="100"/>
        <v>189.88</v>
      </c>
      <c r="L110" s="22">
        <f t="shared" si="100"/>
        <v>776.27</v>
      </c>
      <c r="M110" s="22">
        <f t="shared" ref="M110" si="106">SUM(M117+M124)</f>
        <v>22.318000000000012</v>
      </c>
      <c r="N110" s="22">
        <f t="shared" si="101"/>
        <v>-108.92000000000002</v>
      </c>
      <c r="O110" s="22">
        <f t="shared" si="101"/>
        <v>131.23800000000003</v>
      </c>
      <c r="P110" s="19">
        <v>97</v>
      </c>
    </row>
    <row r="111" spans="1:16" s="10" customFormat="1" ht="12.75" customHeight="1" x14ac:dyDescent="0.2">
      <c r="A111" s="18">
        <v>98</v>
      </c>
      <c r="B111" s="20" t="s">
        <v>31</v>
      </c>
      <c r="C111" s="22">
        <f t="shared" si="102"/>
        <v>3384.7123000000006</v>
      </c>
      <c r="D111" s="22">
        <f t="shared" si="99"/>
        <v>1192.3099000000002</v>
      </c>
      <c r="E111" s="22">
        <f t="shared" si="102"/>
        <v>235.69820000000075</v>
      </c>
      <c r="F111" s="22">
        <f t="shared" si="99"/>
        <v>1180.7770999999998</v>
      </c>
      <c r="G111" s="22">
        <f t="shared" si="99"/>
        <v>775.92710000000022</v>
      </c>
      <c r="H111" s="22">
        <f t="shared" si="102"/>
        <v>4943.6644000000006</v>
      </c>
      <c r="I111" s="22">
        <f t="shared" si="100"/>
        <v>2173.5235999999995</v>
      </c>
      <c r="J111" s="22">
        <f t="shared" si="100"/>
        <v>742.90769999999975</v>
      </c>
      <c r="K111" s="22">
        <f t="shared" si="100"/>
        <v>1672.9596000000001</v>
      </c>
      <c r="L111" s="22">
        <f t="shared" si="100"/>
        <v>354.27350000000007</v>
      </c>
      <c r="M111" s="22">
        <f t="shared" ref="M111" si="107">SUM(M118+M125)</f>
        <v>2961.2618000000002</v>
      </c>
      <c r="N111" s="22">
        <f t="shared" si="101"/>
        <v>1240.9232</v>
      </c>
      <c r="O111" s="22">
        <f t="shared" si="101"/>
        <v>1720.3385999999998</v>
      </c>
      <c r="P111" s="19">
        <v>98</v>
      </c>
    </row>
    <row r="112" spans="1:16" s="10" customFormat="1" ht="14.1" customHeight="1" x14ac:dyDescent="0.2">
      <c r="A112" s="18">
        <v>99</v>
      </c>
      <c r="B112" s="20" t="s">
        <v>42</v>
      </c>
      <c r="C112" s="44">
        <f>SUM(C113+C114+C115+C116+C117+C118)</f>
        <v>25.209499999999998</v>
      </c>
      <c r="D112" s="44">
        <f t="shared" ref="D112:G112" si="108">SUM(D113+D114+D115+D116+D117+D118)</f>
        <v>6.5049000000000001</v>
      </c>
      <c r="E112" s="44">
        <f t="shared" si="108"/>
        <v>6.2016</v>
      </c>
      <c r="F112" s="44">
        <f t="shared" si="108"/>
        <v>6.0030000000000001</v>
      </c>
      <c r="G112" s="44">
        <f t="shared" si="108"/>
        <v>6.5</v>
      </c>
      <c r="H112" s="44">
        <f>SUM(H113+H114+H115+H116+H117+H118)</f>
        <v>22.650299999999998</v>
      </c>
      <c r="I112" s="44">
        <f t="shared" ref="I112:L112" si="109">SUM(I113+I114+I115+I116+I117+I118)</f>
        <v>5.5237999999999996</v>
      </c>
      <c r="J112" s="44">
        <f t="shared" si="109"/>
        <v>5.5227000000000004</v>
      </c>
      <c r="K112" s="44">
        <f t="shared" si="109"/>
        <v>5.8018999999999998</v>
      </c>
      <c r="L112" s="44">
        <f t="shared" si="109"/>
        <v>5.8018999999999998</v>
      </c>
      <c r="M112" s="44">
        <f>SUM(M113+M114+M115+M116+M117+M118)</f>
        <v>10.914200000000001</v>
      </c>
      <c r="N112" s="44">
        <f t="shared" ref="N112:O112" si="110">SUM(N113+N114+N115+N116+N117+N118)</f>
        <v>5.5956999999999999</v>
      </c>
      <c r="O112" s="44">
        <f t="shared" si="110"/>
        <v>5.3185000000000002</v>
      </c>
      <c r="P112" s="19">
        <v>99</v>
      </c>
    </row>
    <row r="113" spans="1:16" s="10" customFormat="1" ht="12.75" customHeight="1" x14ac:dyDescent="0.2">
      <c r="A113" s="18">
        <v>100</v>
      </c>
      <c r="B113" s="21" t="s">
        <v>26</v>
      </c>
      <c r="C113" s="22">
        <f t="shared" ref="C113:C118" si="111">D113+E113+F113+G113</f>
        <v>0</v>
      </c>
      <c r="D113" s="22">
        <v>0</v>
      </c>
      <c r="E113" s="22">
        <v>0</v>
      </c>
      <c r="F113" s="22">
        <v>0</v>
      </c>
      <c r="G113" s="22">
        <v>0</v>
      </c>
      <c r="H113" s="22">
        <f t="shared" ref="H113:H118" si="112">I113+J113+K113+L113</f>
        <v>0</v>
      </c>
      <c r="I113" s="22">
        <v>0</v>
      </c>
      <c r="J113" s="22">
        <v>0</v>
      </c>
      <c r="K113" s="22">
        <v>0</v>
      </c>
      <c r="L113" s="22">
        <v>0</v>
      </c>
      <c r="M113" s="22">
        <f t="shared" ref="M113:M118" si="113">N113+O113</f>
        <v>0</v>
      </c>
      <c r="N113" s="22">
        <v>0</v>
      </c>
      <c r="O113" s="22">
        <v>0</v>
      </c>
      <c r="P113" s="19">
        <v>100</v>
      </c>
    </row>
    <row r="114" spans="1:16" s="10" customFormat="1" ht="12.75" customHeight="1" x14ac:dyDescent="0.2">
      <c r="A114" s="18">
        <v>101</v>
      </c>
      <c r="B114" s="21" t="s">
        <v>27</v>
      </c>
      <c r="C114" s="22">
        <f t="shared" si="111"/>
        <v>0</v>
      </c>
      <c r="D114" s="22">
        <v>0</v>
      </c>
      <c r="E114" s="22">
        <v>0</v>
      </c>
      <c r="F114" s="22">
        <v>0</v>
      </c>
      <c r="G114" s="22">
        <v>0</v>
      </c>
      <c r="H114" s="22">
        <f t="shared" si="112"/>
        <v>0</v>
      </c>
      <c r="I114" s="22">
        <v>0</v>
      </c>
      <c r="J114" s="22">
        <v>0</v>
      </c>
      <c r="K114" s="22">
        <v>0</v>
      </c>
      <c r="L114" s="22">
        <v>0</v>
      </c>
      <c r="M114" s="22">
        <f t="shared" si="113"/>
        <v>0</v>
      </c>
      <c r="N114" s="22">
        <v>0</v>
      </c>
      <c r="O114" s="22">
        <v>0</v>
      </c>
      <c r="P114" s="19">
        <v>101</v>
      </c>
    </row>
    <row r="115" spans="1:16" s="10" customFormat="1" ht="12.75" customHeight="1" x14ac:dyDescent="0.2">
      <c r="A115" s="18">
        <v>102</v>
      </c>
      <c r="B115" s="21" t="s">
        <v>28</v>
      </c>
      <c r="C115" s="22">
        <f t="shared" si="111"/>
        <v>0</v>
      </c>
      <c r="D115" s="22">
        <v>0</v>
      </c>
      <c r="E115" s="22">
        <v>0</v>
      </c>
      <c r="F115" s="22">
        <v>0</v>
      </c>
      <c r="G115" s="22">
        <v>0</v>
      </c>
      <c r="H115" s="22">
        <f t="shared" si="112"/>
        <v>0</v>
      </c>
      <c r="I115" s="22">
        <v>0</v>
      </c>
      <c r="J115" s="22">
        <v>0</v>
      </c>
      <c r="K115" s="22">
        <v>0</v>
      </c>
      <c r="L115" s="22">
        <v>0</v>
      </c>
      <c r="M115" s="22">
        <f t="shared" si="113"/>
        <v>0</v>
      </c>
      <c r="N115" s="22">
        <v>0</v>
      </c>
      <c r="O115" s="22">
        <v>0</v>
      </c>
      <c r="P115" s="19">
        <v>102</v>
      </c>
    </row>
    <row r="116" spans="1:16" s="10" customFormat="1" ht="12.75" customHeight="1" x14ac:dyDescent="0.2">
      <c r="A116" s="18">
        <v>103</v>
      </c>
      <c r="B116" s="21" t="s">
        <v>29</v>
      </c>
      <c r="C116" s="22">
        <f t="shared" si="111"/>
        <v>0</v>
      </c>
      <c r="D116" s="22">
        <v>0</v>
      </c>
      <c r="E116" s="22">
        <v>0</v>
      </c>
      <c r="F116" s="22">
        <v>0</v>
      </c>
      <c r="G116" s="22">
        <v>0</v>
      </c>
      <c r="H116" s="22">
        <f t="shared" si="112"/>
        <v>0</v>
      </c>
      <c r="I116" s="22">
        <v>0</v>
      </c>
      <c r="J116" s="22">
        <v>0</v>
      </c>
      <c r="K116" s="22">
        <v>0</v>
      </c>
      <c r="L116" s="22">
        <v>0</v>
      </c>
      <c r="M116" s="22">
        <f t="shared" si="113"/>
        <v>0</v>
      </c>
      <c r="N116" s="22">
        <v>0</v>
      </c>
      <c r="O116" s="22">
        <v>0</v>
      </c>
      <c r="P116" s="19">
        <v>103</v>
      </c>
    </row>
    <row r="117" spans="1:16" s="10" customFormat="1" ht="12.75" customHeight="1" x14ac:dyDescent="0.2">
      <c r="A117" s="18">
        <v>104</v>
      </c>
      <c r="B117" s="21" t="s">
        <v>30</v>
      </c>
      <c r="C117" s="22">
        <f t="shared" si="111"/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f t="shared" si="112"/>
        <v>0</v>
      </c>
      <c r="I117" s="23">
        <v>0</v>
      </c>
      <c r="J117" s="23">
        <v>0</v>
      </c>
      <c r="K117" s="23">
        <v>0</v>
      </c>
      <c r="L117" s="23">
        <v>0</v>
      </c>
      <c r="M117" s="22">
        <f t="shared" si="113"/>
        <v>0</v>
      </c>
      <c r="N117" s="23">
        <v>0</v>
      </c>
      <c r="O117" s="23">
        <v>0</v>
      </c>
      <c r="P117" s="19">
        <v>104</v>
      </c>
    </row>
    <row r="118" spans="1:16" s="10" customFormat="1" ht="12.75" customHeight="1" x14ac:dyDescent="0.2">
      <c r="A118" s="18">
        <v>105</v>
      </c>
      <c r="B118" s="21" t="s">
        <v>31</v>
      </c>
      <c r="C118" s="22">
        <f t="shared" si="111"/>
        <v>25.209499999999998</v>
      </c>
      <c r="D118" s="22">
        <v>6.5049000000000001</v>
      </c>
      <c r="E118" s="22">
        <v>6.2016</v>
      </c>
      <c r="F118" s="22">
        <v>6.0030000000000001</v>
      </c>
      <c r="G118" s="22">
        <v>6.5</v>
      </c>
      <c r="H118" s="22">
        <f t="shared" si="112"/>
        <v>22.650299999999998</v>
      </c>
      <c r="I118" s="23">
        <v>5.5237999999999996</v>
      </c>
      <c r="J118" s="23">
        <v>5.5227000000000004</v>
      </c>
      <c r="K118" s="23">
        <v>5.8018999999999998</v>
      </c>
      <c r="L118" s="23">
        <v>5.8018999999999998</v>
      </c>
      <c r="M118" s="22">
        <f t="shared" si="113"/>
        <v>10.914200000000001</v>
      </c>
      <c r="N118" s="23">
        <v>5.5956999999999999</v>
      </c>
      <c r="O118" s="23">
        <v>5.3185000000000002</v>
      </c>
      <c r="P118" s="19">
        <v>105</v>
      </c>
    </row>
    <row r="119" spans="1:16" s="10" customFormat="1" ht="14.1" customHeight="1" x14ac:dyDescent="0.2">
      <c r="A119" s="18">
        <v>106</v>
      </c>
      <c r="B119" s="20" t="s">
        <v>43</v>
      </c>
      <c r="C119" s="44">
        <f>SUM(C120+C121+C122+C123+C124+C125)</f>
        <v>5798.0632999999998</v>
      </c>
      <c r="D119" s="44">
        <f t="shared" ref="D119:G119" si="114">SUM(D120+D121+D122+D123+D124+D125)</f>
        <v>787.60260000000017</v>
      </c>
      <c r="E119" s="44">
        <f t="shared" si="114"/>
        <v>1042.8612000000007</v>
      </c>
      <c r="F119" s="44">
        <f t="shared" si="114"/>
        <v>1848.7700999999997</v>
      </c>
      <c r="G119" s="44">
        <f t="shared" si="114"/>
        <v>2118.8294000000001</v>
      </c>
      <c r="H119" s="44">
        <f>SUM(H120+H121+H122+H123+H124+H125)</f>
        <v>6329.0584000000008</v>
      </c>
      <c r="I119" s="44">
        <f t="shared" ref="I119:L119" si="115">SUM(I120+I121+I122+I123+I124+I125)</f>
        <v>1496.9850999999996</v>
      </c>
      <c r="J119" s="44">
        <f t="shared" si="115"/>
        <v>1539.7453999999996</v>
      </c>
      <c r="K119" s="44">
        <f t="shared" si="115"/>
        <v>2412.8338000000003</v>
      </c>
      <c r="L119" s="44">
        <f t="shared" si="115"/>
        <v>879.49410000000034</v>
      </c>
      <c r="M119" s="44">
        <f>SUM(M120+M121+M122+M123+M124+M125)</f>
        <v>2464.0905999999995</v>
      </c>
      <c r="N119" s="44">
        <f t="shared" ref="N119:O119" si="116">SUM(N120+N121+N122+N123+N124+N125)</f>
        <v>1135.0571999999995</v>
      </c>
      <c r="O119" s="44">
        <f t="shared" si="116"/>
        <v>1329.0333999999996</v>
      </c>
      <c r="P119" s="19">
        <v>106</v>
      </c>
    </row>
    <row r="120" spans="1:16" s="10" customFormat="1" ht="12.75" customHeight="1" x14ac:dyDescent="0.2">
      <c r="A120" s="18">
        <v>107</v>
      </c>
      <c r="B120" s="21" t="s">
        <v>26</v>
      </c>
      <c r="C120" s="22">
        <f t="shared" ref="C120:L124" si="117">SUM(C127+C149+C156)</f>
        <v>-206.48669999999993</v>
      </c>
      <c r="D120" s="22">
        <f t="shared" si="117"/>
        <v>-55.099999999999994</v>
      </c>
      <c r="E120" s="22">
        <f t="shared" si="117"/>
        <v>-33.549399999999977</v>
      </c>
      <c r="F120" s="22">
        <f t="shared" si="117"/>
        <v>-72.476299999999966</v>
      </c>
      <c r="G120" s="22">
        <f t="shared" si="117"/>
        <v>-45.361000000000004</v>
      </c>
      <c r="H120" s="22">
        <f t="shared" si="117"/>
        <v>-225.66190000000006</v>
      </c>
      <c r="I120" s="22">
        <f t="shared" si="117"/>
        <v>-123.04769999999999</v>
      </c>
      <c r="J120" s="22">
        <f t="shared" si="117"/>
        <v>63.782600000000002</v>
      </c>
      <c r="K120" s="22">
        <f t="shared" si="117"/>
        <v>-84.719300000000018</v>
      </c>
      <c r="L120" s="22">
        <f t="shared" si="117"/>
        <v>-81.677500000000038</v>
      </c>
      <c r="M120" s="22">
        <f t="shared" ref="M120:O124" si="118">SUM(M127+M149+M156)</f>
        <v>-265.32460000000003</v>
      </c>
      <c r="N120" s="22">
        <f t="shared" si="118"/>
        <v>-110.29860000000004</v>
      </c>
      <c r="O120" s="22">
        <f t="shared" si="118"/>
        <v>-155.02600000000001</v>
      </c>
      <c r="P120" s="19">
        <v>107</v>
      </c>
    </row>
    <row r="121" spans="1:16" s="10" customFormat="1" ht="12.75" customHeight="1" x14ac:dyDescent="0.2">
      <c r="A121" s="18">
        <v>108</v>
      </c>
      <c r="B121" s="21" t="s">
        <v>27</v>
      </c>
      <c r="C121" s="22">
        <f t="shared" si="117"/>
        <v>1251.2491999999993</v>
      </c>
      <c r="D121" s="22">
        <f t="shared" si="117"/>
        <v>-238.09200000000016</v>
      </c>
      <c r="E121" s="22">
        <f t="shared" si="117"/>
        <v>235.67609999999979</v>
      </c>
      <c r="F121" s="22">
        <f t="shared" si="117"/>
        <v>890.70589999999993</v>
      </c>
      <c r="G121" s="22">
        <f t="shared" si="117"/>
        <v>362.95919999999984</v>
      </c>
      <c r="H121" s="22">
        <f t="shared" si="117"/>
        <v>557.71810000000028</v>
      </c>
      <c r="I121" s="22">
        <f t="shared" si="117"/>
        <v>-176.43679999999995</v>
      </c>
      <c r="J121" s="22">
        <f t="shared" si="117"/>
        <v>165.97769999999991</v>
      </c>
      <c r="K121" s="22">
        <f t="shared" si="117"/>
        <v>957.75559999999996</v>
      </c>
      <c r="L121" s="22">
        <f t="shared" si="117"/>
        <v>-389.57839999999976</v>
      </c>
      <c r="M121" s="22">
        <f t="shared" ref="M121" si="119">SUM(M128+M150+M157)</f>
        <v>-50.912000000000376</v>
      </c>
      <c r="N121" s="22">
        <f t="shared" si="118"/>
        <v>481.53589999999963</v>
      </c>
      <c r="O121" s="22">
        <f t="shared" si="118"/>
        <v>-532.44790000000012</v>
      </c>
      <c r="P121" s="19">
        <v>108</v>
      </c>
    </row>
    <row r="122" spans="1:16" s="10" customFormat="1" ht="12.75" customHeight="1" x14ac:dyDescent="0.2">
      <c r="A122" s="18">
        <v>109</v>
      </c>
      <c r="B122" s="21" t="s">
        <v>28</v>
      </c>
      <c r="C122" s="22">
        <f t="shared" si="117"/>
        <v>65.556200000000146</v>
      </c>
      <c r="D122" s="22">
        <f t="shared" si="117"/>
        <v>19.018000000000043</v>
      </c>
      <c r="E122" s="22">
        <f t="shared" si="117"/>
        <v>1.1967000000000354</v>
      </c>
      <c r="F122" s="22">
        <f t="shared" si="117"/>
        <v>29.807900000000039</v>
      </c>
      <c r="G122" s="22">
        <f t="shared" si="117"/>
        <v>15.533600000000007</v>
      </c>
      <c r="H122" s="22">
        <f t="shared" si="117"/>
        <v>-89.595299999999838</v>
      </c>
      <c r="I122" s="22">
        <f t="shared" si="117"/>
        <v>11.323800000000034</v>
      </c>
      <c r="J122" s="22">
        <f t="shared" si="117"/>
        <v>-17.335699999999932</v>
      </c>
      <c r="K122" s="22">
        <f t="shared" si="117"/>
        <v>-16.90390000000005</v>
      </c>
      <c r="L122" s="22">
        <f t="shared" si="117"/>
        <v>-66.679499999999933</v>
      </c>
      <c r="M122" s="22">
        <f t="shared" ref="M122" si="120">SUM(M129+M151+M158)</f>
        <v>81.793800000000118</v>
      </c>
      <c r="N122" s="22">
        <f t="shared" si="118"/>
        <v>2.5977000000000885</v>
      </c>
      <c r="O122" s="22">
        <f t="shared" si="118"/>
        <v>79.196100000000015</v>
      </c>
      <c r="P122" s="19">
        <v>109</v>
      </c>
    </row>
    <row r="123" spans="1:16" s="10" customFormat="1" ht="12.75" customHeight="1" x14ac:dyDescent="0.2">
      <c r="A123" s="18">
        <v>110</v>
      </c>
      <c r="B123" s="21" t="s">
        <v>29</v>
      </c>
      <c r="C123" s="22">
        <f t="shared" si="117"/>
        <v>-107.08820000000003</v>
      </c>
      <c r="D123" s="22">
        <f t="shared" si="117"/>
        <v>-306.55840000000001</v>
      </c>
      <c r="E123" s="22">
        <f t="shared" si="117"/>
        <v>-302.72879999999998</v>
      </c>
      <c r="F123" s="22">
        <f t="shared" si="117"/>
        <v>-398.85150000000004</v>
      </c>
      <c r="G123" s="22">
        <f t="shared" si="117"/>
        <v>901.05050000000006</v>
      </c>
      <c r="H123" s="22">
        <f t="shared" si="117"/>
        <v>-1005.6066</v>
      </c>
      <c r="I123" s="22">
        <f t="shared" si="117"/>
        <v>-433.04399999999998</v>
      </c>
      <c r="J123" s="22">
        <f t="shared" si="117"/>
        <v>-564.91420000000005</v>
      </c>
      <c r="K123" s="22">
        <f t="shared" si="117"/>
        <v>-300.33630000000005</v>
      </c>
      <c r="L123" s="22">
        <f t="shared" si="117"/>
        <v>292.68790000000001</v>
      </c>
      <c r="M123" s="22">
        <f t="shared" ref="M123" si="121">SUM(M130+M152+M159)</f>
        <v>-274.13220000000001</v>
      </c>
      <c r="N123" s="22">
        <f t="shared" si="118"/>
        <v>-365.18529999999998</v>
      </c>
      <c r="O123" s="22">
        <f t="shared" si="118"/>
        <v>91.053099999999972</v>
      </c>
      <c r="P123" s="19">
        <v>110</v>
      </c>
    </row>
    <row r="124" spans="1:16" s="10" customFormat="1" ht="12.75" customHeight="1" x14ac:dyDescent="0.2">
      <c r="A124" s="18">
        <v>111</v>
      </c>
      <c r="B124" s="21" t="s">
        <v>30</v>
      </c>
      <c r="C124" s="22">
        <f t="shared" si="117"/>
        <v>1435.33</v>
      </c>
      <c r="D124" s="22">
        <f t="shared" si="117"/>
        <v>182.52999999999997</v>
      </c>
      <c r="E124" s="22">
        <f t="shared" si="117"/>
        <v>912.77</v>
      </c>
      <c r="F124" s="22">
        <f t="shared" si="117"/>
        <v>224.81</v>
      </c>
      <c r="G124" s="22">
        <f t="shared" si="117"/>
        <v>115.22</v>
      </c>
      <c r="H124" s="22">
        <f t="shared" si="117"/>
        <v>2171.19</v>
      </c>
      <c r="I124" s="22">
        <f t="shared" si="117"/>
        <v>50.19</v>
      </c>
      <c r="J124" s="22">
        <f t="shared" si="117"/>
        <v>1154.8499999999999</v>
      </c>
      <c r="K124" s="22">
        <f t="shared" si="117"/>
        <v>189.88</v>
      </c>
      <c r="L124" s="22">
        <f t="shared" si="117"/>
        <v>776.27</v>
      </c>
      <c r="M124" s="22">
        <f t="shared" ref="M124" si="122">SUM(M131+M153+M160)</f>
        <v>22.318000000000012</v>
      </c>
      <c r="N124" s="22">
        <f t="shared" si="118"/>
        <v>-108.92000000000002</v>
      </c>
      <c r="O124" s="22">
        <f t="shared" si="118"/>
        <v>131.23800000000003</v>
      </c>
      <c r="P124" s="19">
        <v>111</v>
      </c>
    </row>
    <row r="125" spans="1:16" s="10" customFormat="1" ht="12.75" customHeight="1" x14ac:dyDescent="0.2">
      <c r="A125" s="18">
        <v>112</v>
      </c>
      <c r="B125" s="21" t="s">
        <v>31</v>
      </c>
      <c r="C125" s="22">
        <f>SUM(C132+C154+C161+C162)</f>
        <v>3359.5028000000007</v>
      </c>
      <c r="D125" s="22">
        <f t="shared" ref="D125:G125" si="123">SUM(D132+D154+D161+D162)</f>
        <v>1185.8050000000003</v>
      </c>
      <c r="E125" s="22">
        <f t="shared" si="123"/>
        <v>229.49660000000074</v>
      </c>
      <c r="F125" s="22">
        <f t="shared" si="123"/>
        <v>1174.7740999999999</v>
      </c>
      <c r="G125" s="22">
        <f t="shared" si="123"/>
        <v>769.42710000000022</v>
      </c>
      <c r="H125" s="22">
        <f>SUM(H132+H154+H161+H162)</f>
        <v>4921.0141000000003</v>
      </c>
      <c r="I125" s="22">
        <f t="shared" ref="I125:L125" si="124">SUM(I132+I154+I161+I162)</f>
        <v>2167.9997999999996</v>
      </c>
      <c r="J125" s="22">
        <f t="shared" si="124"/>
        <v>737.38499999999976</v>
      </c>
      <c r="K125" s="22">
        <f t="shared" si="124"/>
        <v>1667.1577000000002</v>
      </c>
      <c r="L125" s="22">
        <f t="shared" si="124"/>
        <v>348.47160000000008</v>
      </c>
      <c r="M125" s="22">
        <f>SUM(M132+M154+M161+M162)</f>
        <v>2950.3476000000001</v>
      </c>
      <c r="N125" s="22">
        <f t="shared" ref="N125:O125" si="125">SUM(N132+N154+N161+N162)</f>
        <v>1235.3274999999999</v>
      </c>
      <c r="O125" s="22">
        <f t="shared" si="125"/>
        <v>1715.0200999999997</v>
      </c>
      <c r="P125" s="19">
        <v>112</v>
      </c>
    </row>
    <row r="126" spans="1:16" s="10" customFormat="1" ht="14.1" customHeight="1" x14ac:dyDescent="0.2">
      <c r="A126" s="18">
        <v>113</v>
      </c>
      <c r="B126" s="48" t="s">
        <v>44</v>
      </c>
      <c r="C126" s="27">
        <f>SUM(C127+C128+C129+C130+C131+C132)</f>
        <v>4314.4859999999999</v>
      </c>
      <c r="D126" s="27">
        <f t="shared" ref="D126:G126" si="126">SUM(D127+D128+D129+D130+D131+D132)</f>
        <v>1165.432</v>
      </c>
      <c r="E126" s="27">
        <f t="shared" si="126"/>
        <v>1200.0941000000003</v>
      </c>
      <c r="F126" s="27">
        <f t="shared" si="126"/>
        <v>1058.6263999999999</v>
      </c>
      <c r="G126" s="27">
        <f t="shared" si="126"/>
        <v>890.33350000000007</v>
      </c>
      <c r="H126" s="27">
        <f>SUM(H127+H128+H129+H130+H131+H132)</f>
        <v>5104.0694000000003</v>
      </c>
      <c r="I126" s="27">
        <f t="shared" ref="I126:L126" si="127">SUM(I127+I128+I129+I130+I131+I132)</f>
        <v>1472.1346999999998</v>
      </c>
      <c r="J126" s="27">
        <f t="shared" si="127"/>
        <v>1349.5099</v>
      </c>
      <c r="K126" s="27">
        <f t="shared" si="127"/>
        <v>1050.4073000000001</v>
      </c>
      <c r="L126" s="27">
        <f t="shared" si="127"/>
        <v>1232.0174999999999</v>
      </c>
      <c r="M126" s="27">
        <f>SUM(M127+M128+M129+M130+M131+M132)</f>
        <v>2873.5243999999998</v>
      </c>
      <c r="N126" s="27">
        <f t="shared" ref="N126:O126" si="128">SUM(N127+N128+N129+N130+N131+N132)</f>
        <v>957.01109999999983</v>
      </c>
      <c r="O126" s="27">
        <f t="shared" si="128"/>
        <v>1916.5132999999996</v>
      </c>
      <c r="P126" s="19">
        <v>113</v>
      </c>
    </row>
    <row r="127" spans="1:16" s="10" customFormat="1" ht="12.75" customHeight="1" x14ac:dyDescent="0.2">
      <c r="A127" s="18">
        <v>114</v>
      </c>
      <c r="B127" s="24" t="s">
        <v>26</v>
      </c>
      <c r="C127" s="22">
        <f>SUM(C135+C142)</f>
        <v>346.49179999999996</v>
      </c>
      <c r="D127" s="22">
        <f t="shared" ref="D127:H132" si="129">SUM(D135+D142)</f>
        <v>89.518500000000017</v>
      </c>
      <c r="E127" s="22">
        <f t="shared" si="129"/>
        <v>111.42649999999999</v>
      </c>
      <c r="F127" s="22">
        <f t="shared" si="129"/>
        <v>111.759</v>
      </c>
      <c r="G127" s="22">
        <f t="shared" si="129"/>
        <v>33.787799999999997</v>
      </c>
      <c r="H127" s="22">
        <f>SUM(H135+H142)</f>
        <v>566.65010000000007</v>
      </c>
      <c r="I127" s="22">
        <f t="shared" ref="I127:L132" si="130">SUM(I135+I142)</f>
        <v>63.622100000000017</v>
      </c>
      <c r="J127" s="22">
        <f t="shared" si="130"/>
        <v>243.19839999999999</v>
      </c>
      <c r="K127" s="22">
        <f t="shared" si="130"/>
        <v>116.9174</v>
      </c>
      <c r="L127" s="22">
        <f t="shared" si="130"/>
        <v>142.91219999999998</v>
      </c>
      <c r="M127" s="22">
        <f>SUM(M135+M142)</f>
        <v>139.2938</v>
      </c>
      <c r="N127" s="22">
        <f t="shared" ref="N127:O132" si="131">SUM(N135+N142)</f>
        <v>108.32729999999999</v>
      </c>
      <c r="O127" s="22">
        <f t="shared" si="131"/>
        <v>30.966499999999996</v>
      </c>
      <c r="P127" s="19">
        <v>114</v>
      </c>
    </row>
    <row r="128" spans="1:16" s="10" customFormat="1" ht="12.75" customHeight="1" x14ac:dyDescent="0.2">
      <c r="A128" s="18">
        <v>115</v>
      </c>
      <c r="B128" s="24" t="s">
        <v>27</v>
      </c>
      <c r="C128" s="22">
        <f>SUM(C136+C143)</f>
        <v>187.13509999999991</v>
      </c>
      <c r="D128" s="22">
        <f t="shared" si="129"/>
        <v>76.247900000000001</v>
      </c>
      <c r="E128" s="22">
        <f t="shared" si="129"/>
        <v>38.123499999999993</v>
      </c>
      <c r="F128" s="22">
        <f t="shared" si="129"/>
        <v>58.910499999999985</v>
      </c>
      <c r="G128" s="22">
        <f t="shared" si="129"/>
        <v>13.853199999999994</v>
      </c>
      <c r="H128" s="22">
        <f>SUM(H136+H143)</f>
        <v>81.761900000000054</v>
      </c>
      <c r="I128" s="22">
        <f t="shared" si="130"/>
        <v>-154.30549999999999</v>
      </c>
      <c r="J128" s="22">
        <f t="shared" si="130"/>
        <v>96.177700000000002</v>
      </c>
      <c r="K128" s="22">
        <f t="shared" si="130"/>
        <v>107.08540000000002</v>
      </c>
      <c r="L128" s="22">
        <f t="shared" si="130"/>
        <v>32.804299999999998</v>
      </c>
      <c r="M128" s="22">
        <f>SUM(M136+M143)</f>
        <v>11.836899999999986</v>
      </c>
      <c r="N128" s="22">
        <f t="shared" si="131"/>
        <v>-21.099299999999999</v>
      </c>
      <c r="O128" s="22">
        <f t="shared" si="131"/>
        <v>32.936199999999985</v>
      </c>
      <c r="P128" s="19">
        <v>115</v>
      </c>
    </row>
    <row r="129" spans="1:16" s="10" customFormat="1" ht="12.75" customHeight="1" x14ac:dyDescent="0.2">
      <c r="A129" s="18">
        <v>116</v>
      </c>
      <c r="B129" s="24" t="s">
        <v>28</v>
      </c>
      <c r="C129" s="22">
        <f>SUM(C137+C144)</f>
        <v>231.23940000000005</v>
      </c>
      <c r="D129" s="22">
        <f t="shared" si="129"/>
        <v>90.325600000000009</v>
      </c>
      <c r="E129" s="22">
        <f t="shared" si="129"/>
        <v>15.533700000000003</v>
      </c>
      <c r="F129" s="22">
        <f t="shared" si="129"/>
        <v>41.386499999999998</v>
      </c>
      <c r="G129" s="22">
        <f t="shared" si="129"/>
        <v>83.993600000000015</v>
      </c>
      <c r="H129" s="22">
        <f>SUM(H137+H144)</f>
        <v>201.10980000000001</v>
      </c>
      <c r="I129" s="22">
        <f t="shared" si="130"/>
        <v>50.103400000000001</v>
      </c>
      <c r="J129" s="22">
        <f t="shared" si="130"/>
        <v>-4.9605999999999995</v>
      </c>
      <c r="K129" s="22">
        <f t="shared" si="130"/>
        <v>57.107299999999995</v>
      </c>
      <c r="L129" s="22">
        <f t="shared" si="130"/>
        <v>98.859700000000004</v>
      </c>
      <c r="M129" s="22">
        <f>SUM(M137+M144)</f>
        <v>91.710199999999986</v>
      </c>
      <c r="N129" s="22">
        <f t="shared" si="131"/>
        <v>47.419399999999989</v>
      </c>
      <c r="O129" s="22">
        <f t="shared" si="131"/>
        <v>44.290799999999997</v>
      </c>
      <c r="P129" s="19">
        <v>116</v>
      </c>
    </row>
    <row r="130" spans="1:16" s="10" customFormat="1" ht="12.75" customHeight="1" x14ac:dyDescent="0.2">
      <c r="A130" s="18">
        <v>117</v>
      </c>
      <c r="B130" s="24" t="s">
        <v>29</v>
      </c>
      <c r="C130" s="22">
        <f>SUM(C138+C145)</f>
        <v>0</v>
      </c>
      <c r="D130" s="22">
        <f t="shared" si="129"/>
        <v>0</v>
      </c>
      <c r="E130" s="22">
        <f t="shared" si="129"/>
        <v>0</v>
      </c>
      <c r="F130" s="22">
        <f t="shared" si="129"/>
        <v>0</v>
      </c>
      <c r="G130" s="22">
        <f t="shared" si="129"/>
        <v>0</v>
      </c>
      <c r="H130" s="22">
        <f>SUM(H138+H145)</f>
        <v>0</v>
      </c>
      <c r="I130" s="22">
        <f t="shared" si="130"/>
        <v>0</v>
      </c>
      <c r="J130" s="22">
        <f t="shared" si="130"/>
        <v>0</v>
      </c>
      <c r="K130" s="22">
        <f t="shared" si="130"/>
        <v>0</v>
      </c>
      <c r="L130" s="22">
        <f t="shared" si="130"/>
        <v>0</v>
      </c>
      <c r="M130" s="22">
        <f>SUM(M138+M145)</f>
        <v>0</v>
      </c>
      <c r="N130" s="22">
        <f t="shared" si="131"/>
        <v>0</v>
      </c>
      <c r="O130" s="22">
        <f t="shared" si="131"/>
        <v>0</v>
      </c>
      <c r="P130" s="19">
        <v>117</v>
      </c>
    </row>
    <row r="131" spans="1:16" s="10" customFormat="1" ht="12.75" customHeight="1" x14ac:dyDescent="0.2">
      <c r="A131" s="18">
        <v>118</v>
      </c>
      <c r="B131" s="24" t="s">
        <v>30</v>
      </c>
      <c r="C131" s="22">
        <f>SUM(C139+C146)</f>
        <v>0</v>
      </c>
      <c r="D131" s="22">
        <f t="shared" si="129"/>
        <v>0</v>
      </c>
      <c r="E131" s="22">
        <f t="shared" si="129"/>
        <v>0</v>
      </c>
      <c r="F131" s="22">
        <f t="shared" si="129"/>
        <v>0</v>
      </c>
      <c r="G131" s="22">
        <f t="shared" si="129"/>
        <v>0</v>
      </c>
      <c r="H131" s="22">
        <f>SUM(H139+H146)</f>
        <v>0</v>
      </c>
      <c r="I131" s="22">
        <f t="shared" si="130"/>
        <v>0</v>
      </c>
      <c r="J131" s="22">
        <f t="shared" si="130"/>
        <v>0</v>
      </c>
      <c r="K131" s="22">
        <f t="shared" si="130"/>
        <v>0</v>
      </c>
      <c r="L131" s="22">
        <f t="shared" si="130"/>
        <v>0</v>
      </c>
      <c r="M131" s="22">
        <f>SUM(M139+M146)</f>
        <v>0</v>
      </c>
      <c r="N131" s="22">
        <f t="shared" si="131"/>
        <v>0</v>
      </c>
      <c r="O131" s="22">
        <f t="shared" si="131"/>
        <v>0</v>
      </c>
      <c r="P131" s="19">
        <v>118</v>
      </c>
    </row>
    <row r="132" spans="1:16" s="10" customFormat="1" ht="12.75" customHeight="1" x14ac:dyDescent="0.2">
      <c r="A132" s="18">
        <v>119</v>
      </c>
      <c r="B132" s="24" t="s">
        <v>31</v>
      </c>
      <c r="C132" s="22">
        <f t="shared" ref="C132:D132" si="132">SUM(C140+C147)</f>
        <v>3549.6197000000002</v>
      </c>
      <c r="D132" s="22">
        <f t="shared" si="132"/>
        <v>909.34</v>
      </c>
      <c r="E132" s="22">
        <f t="shared" si="129"/>
        <v>1035.0104000000003</v>
      </c>
      <c r="F132" s="22">
        <f t="shared" si="129"/>
        <v>846.57039999999995</v>
      </c>
      <c r="G132" s="22">
        <f t="shared" si="129"/>
        <v>758.69890000000009</v>
      </c>
      <c r="H132" s="22">
        <f t="shared" si="129"/>
        <v>4254.5475999999999</v>
      </c>
      <c r="I132" s="22">
        <f t="shared" si="130"/>
        <v>1512.7146999999998</v>
      </c>
      <c r="J132" s="22">
        <f t="shared" si="130"/>
        <v>1015.0944</v>
      </c>
      <c r="K132" s="22">
        <f t="shared" si="130"/>
        <v>769.29720000000009</v>
      </c>
      <c r="L132" s="22">
        <f t="shared" si="130"/>
        <v>957.44129999999984</v>
      </c>
      <c r="M132" s="22">
        <f t="shared" ref="M132" si="133">SUM(M140+M147)</f>
        <v>2630.6834999999996</v>
      </c>
      <c r="N132" s="22">
        <f t="shared" si="131"/>
        <v>822.36369999999988</v>
      </c>
      <c r="O132" s="22">
        <f t="shared" si="131"/>
        <v>1808.3197999999998</v>
      </c>
      <c r="P132" s="19">
        <v>119</v>
      </c>
    </row>
    <row r="133" spans="1:16" s="10" customFormat="1" ht="14.1" customHeight="1" x14ac:dyDescent="0.2">
      <c r="A133" s="18"/>
      <c r="B133" s="49" t="s">
        <v>51</v>
      </c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19"/>
    </row>
    <row r="134" spans="1:16" s="10" customFormat="1" ht="14.1" customHeight="1" x14ac:dyDescent="0.2">
      <c r="A134" s="18">
        <v>120</v>
      </c>
      <c r="B134" s="25" t="s">
        <v>45</v>
      </c>
      <c r="C134" s="27">
        <f>SUM(C135+C136+C137+C138+C139+C140)</f>
        <v>137.84099999999998</v>
      </c>
      <c r="D134" s="27">
        <f t="shared" ref="D134:G134" si="134">SUM(D135+D136+D137+D138+D139+D140)</f>
        <v>-93.260900000000007</v>
      </c>
      <c r="E134" s="27">
        <f t="shared" si="134"/>
        <v>-97.807500000000005</v>
      </c>
      <c r="F134" s="27">
        <f t="shared" si="134"/>
        <v>-112.69279999999999</v>
      </c>
      <c r="G134" s="27">
        <f t="shared" si="134"/>
        <v>441.60219999999998</v>
      </c>
      <c r="H134" s="27">
        <f>SUM(H135+H136+H137+H138+H139+H140)</f>
        <v>-163.08940000000001</v>
      </c>
      <c r="I134" s="27">
        <f t="shared" ref="I134:L134" si="135">SUM(I135+I136+I137+I138+I139+I140)</f>
        <v>-11.2211</v>
      </c>
      <c r="J134" s="27">
        <f t="shared" si="135"/>
        <v>-95.185000000000002</v>
      </c>
      <c r="K134" s="27">
        <f t="shared" si="135"/>
        <v>-77.205499999999986</v>
      </c>
      <c r="L134" s="27">
        <f t="shared" si="135"/>
        <v>20.522199999999994</v>
      </c>
      <c r="M134" s="27">
        <f>SUM(M135+M136+M137+M138+M139+M140)</f>
        <v>-363.20679999999999</v>
      </c>
      <c r="N134" s="27">
        <f t="shared" ref="N134:O134" si="136">SUM(N135+N136+N137+N138+N139+N140)</f>
        <v>-186.29010000000002</v>
      </c>
      <c r="O134" s="27">
        <f t="shared" si="136"/>
        <v>-176.91669999999999</v>
      </c>
      <c r="P134" s="19">
        <v>120</v>
      </c>
    </row>
    <row r="135" spans="1:16" s="10" customFormat="1" ht="12.75" customHeight="1" x14ac:dyDescent="0.2">
      <c r="A135" s="18">
        <v>121</v>
      </c>
      <c r="B135" s="26" t="s">
        <v>26</v>
      </c>
      <c r="C135" s="22">
        <f t="shared" ref="C135:C140" si="137">D135+E135+F135+G135</f>
        <v>-8.9308999999999994</v>
      </c>
      <c r="D135" s="22">
        <v>-4.6318000000000001</v>
      </c>
      <c r="E135" s="22">
        <v>-1.5354000000000001</v>
      </c>
      <c r="F135" s="22">
        <v>-3.0068000000000001</v>
      </c>
      <c r="G135" s="22">
        <v>0.24310000000000001</v>
      </c>
      <c r="H135" s="22">
        <f t="shared" ref="H135:H140" si="138">I135+J135+K135+L135</f>
        <v>-57.206600000000002</v>
      </c>
      <c r="I135" s="22">
        <v>-15.4674</v>
      </c>
      <c r="J135" s="22">
        <v>-14.102600000000001</v>
      </c>
      <c r="K135" s="22">
        <v>-13.6477</v>
      </c>
      <c r="L135" s="22">
        <v>-13.988899999999999</v>
      </c>
      <c r="M135" s="22">
        <f t="shared" ref="M135:M140" si="139">N135+O135</f>
        <v>-103.1858</v>
      </c>
      <c r="N135" s="22">
        <v>-51.5929</v>
      </c>
      <c r="O135" s="22">
        <v>-51.5929</v>
      </c>
      <c r="P135" s="19">
        <v>121</v>
      </c>
    </row>
    <row r="136" spans="1:16" s="10" customFormat="1" ht="12.75" customHeight="1" x14ac:dyDescent="0.2">
      <c r="A136" s="18">
        <v>122</v>
      </c>
      <c r="B136" s="26" t="s">
        <v>27</v>
      </c>
      <c r="C136" s="22">
        <f t="shared" si="137"/>
        <v>-256.31450000000001</v>
      </c>
      <c r="D136" s="22">
        <v>-84.689800000000005</v>
      </c>
      <c r="E136" s="22">
        <v>-62.639200000000002</v>
      </c>
      <c r="F136" s="22">
        <v>-85.234399999999994</v>
      </c>
      <c r="G136" s="22">
        <v>-23.751100000000001</v>
      </c>
      <c r="H136" s="22">
        <f t="shared" si="138"/>
        <v>-104.5598</v>
      </c>
      <c r="I136" s="23">
        <v>6.0133000000000001</v>
      </c>
      <c r="J136" s="23">
        <v>-80.405600000000007</v>
      </c>
      <c r="K136" s="23">
        <v>-64.164199999999994</v>
      </c>
      <c r="L136" s="23">
        <v>33.996699999999997</v>
      </c>
      <c r="M136" s="22">
        <f t="shared" si="139"/>
        <v>-254.7166</v>
      </c>
      <c r="N136" s="23">
        <v>-132.83410000000001</v>
      </c>
      <c r="O136" s="23">
        <v>-121.88249999999999</v>
      </c>
      <c r="P136" s="19">
        <v>122</v>
      </c>
    </row>
    <row r="137" spans="1:16" s="10" customFormat="1" ht="12.75" customHeight="1" x14ac:dyDescent="0.2">
      <c r="A137" s="18">
        <v>123</v>
      </c>
      <c r="B137" s="26" t="s">
        <v>28</v>
      </c>
      <c r="C137" s="22">
        <f t="shared" si="137"/>
        <v>388.58609999999999</v>
      </c>
      <c r="D137" s="22">
        <v>-7.5393999999999997</v>
      </c>
      <c r="E137" s="22">
        <v>-37.232999999999997</v>
      </c>
      <c r="F137" s="22">
        <v>-28.0517</v>
      </c>
      <c r="G137" s="22">
        <v>461.41019999999997</v>
      </c>
      <c r="H137" s="22">
        <f t="shared" si="138"/>
        <v>-2.5428000000000002</v>
      </c>
      <c r="I137" s="23">
        <v>-2.0718999999999999</v>
      </c>
      <c r="J137" s="23">
        <v>-0.98180000000000001</v>
      </c>
      <c r="K137" s="23">
        <v>0.30149999999999999</v>
      </c>
      <c r="L137" s="23">
        <v>0.2094</v>
      </c>
      <c r="M137" s="22">
        <f t="shared" si="139"/>
        <v>-5.3044000000000002</v>
      </c>
      <c r="N137" s="23">
        <v>-1.8631</v>
      </c>
      <c r="O137" s="23">
        <v>-3.4413</v>
      </c>
      <c r="P137" s="19">
        <v>123</v>
      </c>
    </row>
    <row r="138" spans="1:16" s="10" customFormat="1" ht="12.75" customHeight="1" x14ac:dyDescent="0.2">
      <c r="A138" s="18">
        <v>124</v>
      </c>
      <c r="B138" s="26" t="s">
        <v>29</v>
      </c>
      <c r="C138" s="22">
        <f t="shared" si="137"/>
        <v>0</v>
      </c>
      <c r="D138" s="22">
        <v>0</v>
      </c>
      <c r="E138" s="22">
        <v>0</v>
      </c>
      <c r="F138" s="22">
        <v>0</v>
      </c>
      <c r="G138" s="22">
        <v>0</v>
      </c>
      <c r="H138" s="22">
        <f t="shared" si="138"/>
        <v>0</v>
      </c>
      <c r="I138" s="22">
        <v>0</v>
      </c>
      <c r="J138" s="22">
        <v>0</v>
      </c>
      <c r="K138" s="22">
        <v>0</v>
      </c>
      <c r="L138" s="22">
        <v>0</v>
      </c>
      <c r="M138" s="22">
        <f t="shared" si="139"/>
        <v>0</v>
      </c>
      <c r="N138" s="22">
        <v>0</v>
      </c>
      <c r="O138" s="22">
        <v>0</v>
      </c>
      <c r="P138" s="19">
        <v>124</v>
      </c>
    </row>
    <row r="139" spans="1:16" s="10" customFormat="1" ht="12.75" customHeight="1" x14ac:dyDescent="0.2">
      <c r="A139" s="18">
        <v>125</v>
      </c>
      <c r="B139" s="26" t="s">
        <v>30</v>
      </c>
      <c r="C139" s="22">
        <f t="shared" si="137"/>
        <v>0</v>
      </c>
      <c r="D139" s="22">
        <v>0</v>
      </c>
      <c r="E139" s="22">
        <v>0</v>
      </c>
      <c r="F139" s="22">
        <v>0</v>
      </c>
      <c r="G139" s="22">
        <v>0</v>
      </c>
      <c r="H139" s="22">
        <f t="shared" si="138"/>
        <v>0</v>
      </c>
      <c r="I139" s="22">
        <v>0</v>
      </c>
      <c r="J139" s="22">
        <v>0</v>
      </c>
      <c r="K139" s="22">
        <v>0</v>
      </c>
      <c r="L139" s="22">
        <v>0</v>
      </c>
      <c r="M139" s="22">
        <f t="shared" si="139"/>
        <v>0</v>
      </c>
      <c r="N139" s="22">
        <v>0</v>
      </c>
      <c r="O139" s="22">
        <v>0</v>
      </c>
      <c r="P139" s="19">
        <v>125</v>
      </c>
    </row>
    <row r="140" spans="1:16" s="10" customFormat="1" ht="12.75" customHeight="1" x14ac:dyDescent="0.2">
      <c r="A140" s="18">
        <v>126</v>
      </c>
      <c r="B140" s="26" t="s">
        <v>31</v>
      </c>
      <c r="C140" s="22">
        <f t="shared" si="137"/>
        <v>14.500299999999999</v>
      </c>
      <c r="D140" s="22">
        <v>3.6000999999999999</v>
      </c>
      <c r="E140" s="22">
        <v>3.6000999999999999</v>
      </c>
      <c r="F140" s="22">
        <v>3.6000999999999999</v>
      </c>
      <c r="G140" s="22">
        <v>3.6999999999999997</v>
      </c>
      <c r="H140" s="22">
        <f t="shared" si="138"/>
        <v>1.2198</v>
      </c>
      <c r="I140" s="23">
        <v>0.3049</v>
      </c>
      <c r="J140" s="23">
        <v>0.30499999999999999</v>
      </c>
      <c r="K140" s="23">
        <v>0.3049</v>
      </c>
      <c r="L140" s="23">
        <v>0.30499999999999999</v>
      </c>
      <c r="M140" s="22">
        <f t="shared" si="139"/>
        <v>0</v>
      </c>
      <c r="N140" s="23">
        <v>0</v>
      </c>
      <c r="O140" s="23">
        <v>0</v>
      </c>
      <c r="P140" s="19">
        <v>126</v>
      </c>
    </row>
    <row r="141" spans="1:16" s="10" customFormat="1" ht="14.1" customHeight="1" x14ac:dyDescent="0.2">
      <c r="A141" s="18">
        <v>127</v>
      </c>
      <c r="B141" s="50" t="s">
        <v>46</v>
      </c>
      <c r="C141" s="27">
        <f>SUM(C142+C143+C144+C145+C146+C147)</f>
        <v>4176.6450000000004</v>
      </c>
      <c r="D141" s="27">
        <f t="shared" ref="D141:G141" si="140">SUM(D142+D143+D144+D145+D146+D147)</f>
        <v>1258.6929</v>
      </c>
      <c r="E141" s="27">
        <f t="shared" si="140"/>
        <v>1297.9016000000001</v>
      </c>
      <c r="F141" s="27">
        <f t="shared" si="140"/>
        <v>1171.3191999999999</v>
      </c>
      <c r="G141" s="27">
        <f t="shared" si="140"/>
        <v>448.73130000000009</v>
      </c>
      <c r="H141" s="27">
        <f>SUM(H142+H143+H144+H145+H146+H147)</f>
        <v>5267.1588000000002</v>
      </c>
      <c r="I141" s="27">
        <f t="shared" ref="I141:L141" si="141">SUM(I142+I143+I144+I145+I146+I147)</f>
        <v>1483.3557999999998</v>
      </c>
      <c r="J141" s="27">
        <f t="shared" si="141"/>
        <v>1444.6949</v>
      </c>
      <c r="K141" s="27">
        <f t="shared" si="141"/>
        <v>1127.6128000000001</v>
      </c>
      <c r="L141" s="27">
        <f t="shared" si="141"/>
        <v>1211.4952999999998</v>
      </c>
      <c r="M141" s="27">
        <f>SUM(M142+M143+M144+M145+M146+M147)</f>
        <v>3236.7311999999997</v>
      </c>
      <c r="N141" s="27">
        <f t="shared" ref="N141:O141" si="142">SUM(N142+N143+N144+N145+N146+N147)</f>
        <v>1143.3011999999999</v>
      </c>
      <c r="O141" s="27">
        <f t="shared" si="142"/>
        <v>2093.4299999999998</v>
      </c>
      <c r="P141" s="19">
        <v>127</v>
      </c>
    </row>
    <row r="142" spans="1:16" s="10" customFormat="1" ht="12.75" customHeight="1" x14ac:dyDescent="0.2">
      <c r="A142" s="18">
        <v>128</v>
      </c>
      <c r="B142" s="26" t="s">
        <v>26</v>
      </c>
      <c r="C142" s="22">
        <f t="shared" ref="C142:C147" si="143">D142+E142+F142+G142</f>
        <v>355.42269999999996</v>
      </c>
      <c r="D142" s="22">
        <v>94.150300000000016</v>
      </c>
      <c r="E142" s="22">
        <v>112.96189999999999</v>
      </c>
      <c r="F142" s="22">
        <v>114.7658</v>
      </c>
      <c r="G142" s="22">
        <v>33.544699999999999</v>
      </c>
      <c r="H142" s="22">
        <f t="shared" ref="H142:H147" si="144">I142+J142+K142+L142</f>
        <v>623.85670000000005</v>
      </c>
      <c r="I142" s="23">
        <v>79.089500000000015</v>
      </c>
      <c r="J142" s="23">
        <v>257.30099999999999</v>
      </c>
      <c r="K142" s="23">
        <v>130.5651</v>
      </c>
      <c r="L142" s="23">
        <v>156.90109999999999</v>
      </c>
      <c r="M142" s="22">
        <f t="shared" ref="M142:M147" si="145">N142+O142</f>
        <v>242.4796</v>
      </c>
      <c r="N142" s="23">
        <v>159.92019999999999</v>
      </c>
      <c r="O142" s="23">
        <v>82.559399999999997</v>
      </c>
      <c r="P142" s="19">
        <v>128</v>
      </c>
    </row>
    <row r="143" spans="1:16" s="10" customFormat="1" ht="12.75" customHeight="1" x14ac:dyDescent="0.2">
      <c r="A143" s="18">
        <v>129</v>
      </c>
      <c r="B143" s="26" t="s">
        <v>27</v>
      </c>
      <c r="C143" s="22">
        <f t="shared" si="143"/>
        <v>443.44959999999992</v>
      </c>
      <c r="D143" s="22">
        <v>160.93770000000001</v>
      </c>
      <c r="E143" s="22">
        <v>100.7627</v>
      </c>
      <c r="F143" s="22">
        <v>144.14489999999998</v>
      </c>
      <c r="G143" s="22">
        <v>37.604299999999995</v>
      </c>
      <c r="H143" s="22">
        <f t="shared" si="144"/>
        <v>186.32170000000005</v>
      </c>
      <c r="I143" s="23">
        <v>-160.31879999999998</v>
      </c>
      <c r="J143" s="23">
        <v>176.58330000000001</v>
      </c>
      <c r="K143" s="23">
        <v>171.24960000000002</v>
      </c>
      <c r="L143" s="23">
        <v>-1.1923999999999992</v>
      </c>
      <c r="M143" s="22">
        <f t="shared" si="145"/>
        <v>266.55349999999999</v>
      </c>
      <c r="N143" s="23">
        <v>111.73480000000001</v>
      </c>
      <c r="O143" s="23">
        <v>154.81869999999998</v>
      </c>
      <c r="P143" s="19">
        <v>129</v>
      </c>
    </row>
    <row r="144" spans="1:16" s="10" customFormat="1" ht="12.75" customHeight="1" x14ac:dyDescent="0.2">
      <c r="A144" s="18">
        <v>130</v>
      </c>
      <c r="B144" s="26" t="s">
        <v>28</v>
      </c>
      <c r="C144" s="22">
        <f t="shared" si="143"/>
        <v>-157.34669999999994</v>
      </c>
      <c r="D144" s="22">
        <v>97.865000000000009</v>
      </c>
      <c r="E144" s="22">
        <v>52.7667</v>
      </c>
      <c r="F144" s="22">
        <v>69.438199999999995</v>
      </c>
      <c r="G144" s="22">
        <v>-377.41659999999996</v>
      </c>
      <c r="H144" s="22">
        <f t="shared" si="144"/>
        <v>203.65260000000001</v>
      </c>
      <c r="I144" s="23">
        <v>52.1753</v>
      </c>
      <c r="J144" s="23">
        <v>-3.9787999999999997</v>
      </c>
      <c r="K144" s="23">
        <v>56.805799999999998</v>
      </c>
      <c r="L144" s="23">
        <v>98.650300000000001</v>
      </c>
      <c r="M144" s="22">
        <f t="shared" si="145"/>
        <v>97.014599999999987</v>
      </c>
      <c r="N144" s="23">
        <v>49.282499999999992</v>
      </c>
      <c r="O144" s="23">
        <v>47.732099999999996</v>
      </c>
      <c r="P144" s="19">
        <v>130</v>
      </c>
    </row>
    <row r="145" spans="1:16" s="10" customFormat="1" ht="12.75" customHeight="1" x14ac:dyDescent="0.2">
      <c r="A145" s="18">
        <v>131</v>
      </c>
      <c r="B145" s="26" t="s">
        <v>29</v>
      </c>
      <c r="C145" s="22">
        <f t="shared" si="143"/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f t="shared" si="144"/>
        <v>0</v>
      </c>
      <c r="I145" s="22">
        <v>0</v>
      </c>
      <c r="J145" s="22">
        <v>0</v>
      </c>
      <c r="K145" s="22">
        <v>0</v>
      </c>
      <c r="L145" s="22">
        <v>0</v>
      </c>
      <c r="M145" s="22">
        <f t="shared" si="145"/>
        <v>0</v>
      </c>
      <c r="N145" s="22">
        <v>0</v>
      </c>
      <c r="O145" s="22">
        <v>0</v>
      </c>
      <c r="P145" s="19">
        <v>131</v>
      </c>
    </row>
    <row r="146" spans="1:16" s="10" customFormat="1" ht="12.75" customHeight="1" x14ac:dyDescent="0.2">
      <c r="A146" s="18">
        <v>132</v>
      </c>
      <c r="B146" s="26" t="s">
        <v>30</v>
      </c>
      <c r="C146" s="22">
        <f t="shared" si="143"/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f t="shared" si="144"/>
        <v>0</v>
      </c>
      <c r="I146" s="22">
        <v>0</v>
      </c>
      <c r="J146" s="22">
        <v>0</v>
      </c>
      <c r="K146" s="22">
        <v>0</v>
      </c>
      <c r="L146" s="22">
        <v>0</v>
      </c>
      <c r="M146" s="22">
        <f t="shared" si="145"/>
        <v>0</v>
      </c>
      <c r="N146" s="22">
        <v>0</v>
      </c>
      <c r="O146" s="22">
        <v>0</v>
      </c>
      <c r="P146" s="19">
        <v>132</v>
      </c>
    </row>
    <row r="147" spans="1:16" s="10" customFormat="1" ht="12.75" customHeight="1" x14ac:dyDescent="0.2">
      <c r="A147" s="18">
        <v>133</v>
      </c>
      <c r="B147" s="26" t="s">
        <v>31</v>
      </c>
      <c r="C147" s="22">
        <f t="shared" si="143"/>
        <v>3535.1194</v>
      </c>
      <c r="D147" s="22">
        <v>905.73990000000003</v>
      </c>
      <c r="E147" s="22">
        <v>1031.4103000000002</v>
      </c>
      <c r="F147" s="22">
        <v>842.97029999999995</v>
      </c>
      <c r="G147" s="22">
        <v>754.99890000000005</v>
      </c>
      <c r="H147" s="22">
        <f t="shared" si="144"/>
        <v>4253.3278</v>
      </c>
      <c r="I147" s="23">
        <v>1512.4097999999997</v>
      </c>
      <c r="J147" s="23">
        <v>1014.7894</v>
      </c>
      <c r="K147" s="23">
        <v>768.99230000000011</v>
      </c>
      <c r="L147" s="23">
        <v>957.13629999999989</v>
      </c>
      <c r="M147" s="22">
        <f t="shared" si="145"/>
        <v>2630.6834999999996</v>
      </c>
      <c r="N147" s="23">
        <v>822.36369999999988</v>
      </c>
      <c r="O147" s="23">
        <v>1808.3197999999998</v>
      </c>
      <c r="P147" s="19">
        <v>133</v>
      </c>
    </row>
    <row r="148" spans="1:16" s="10" customFormat="1" ht="14.1" customHeight="1" x14ac:dyDescent="0.2">
      <c r="A148" s="18">
        <v>134</v>
      </c>
      <c r="B148" s="48" t="s">
        <v>47</v>
      </c>
      <c r="C148" s="27">
        <f>SUM(C149+C150+C151+C152+C153+C154)</f>
        <v>669.90539999999987</v>
      </c>
      <c r="D148" s="27">
        <f t="shared" ref="D148:G148" si="146">SUM(D149+D150+D151+D152+D153+D154)</f>
        <v>-252.23379999999997</v>
      </c>
      <c r="E148" s="27">
        <f t="shared" si="146"/>
        <v>100.47090000000003</v>
      </c>
      <c r="F148" s="27">
        <f t="shared" si="146"/>
        <v>459.29360000000003</v>
      </c>
      <c r="G148" s="27">
        <f t="shared" si="146"/>
        <v>362.37469999999996</v>
      </c>
      <c r="H148" s="27">
        <f>SUM(H149+H150+H151+H152+H153+H154)</f>
        <v>351.81429999999995</v>
      </c>
      <c r="I148" s="27">
        <f t="shared" ref="I148:L148" si="147">SUM(I149+I150+I151+I152+I153+I154)</f>
        <v>-687.86130000000003</v>
      </c>
      <c r="J148" s="27">
        <f t="shared" si="147"/>
        <v>631.40189999999973</v>
      </c>
      <c r="K148" s="27">
        <f t="shared" si="147"/>
        <v>-5.7080000000000268</v>
      </c>
      <c r="L148" s="27">
        <f t="shared" si="147"/>
        <v>413.9817000000001</v>
      </c>
      <c r="M148" s="27">
        <f>SUM(M149+M150+M151+M152+M153+M154)</f>
        <v>332.03850000000011</v>
      </c>
      <c r="N148" s="27">
        <f t="shared" ref="N148:O148" si="148">SUM(N149+N150+N151+N152+N153+N154)</f>
        <v>-126.66609999999997</v>
      </c>
      <c r="O148" s="27">
        <f t="shared" si="148"/>
        <v>458.70460000000003</v>
      </c>
      <c r="P148" s="19">
        <v>134</v>
      </c>
    </row>
    <row r="149" spans="1:16" s="10" customFormat="1" ht="12.75" customHeight="1" x14ac:dyDescent="0.2">
      <c r="A149" s="18">
        <v>135</v>
      </c>
      <c r="B149" s="24" t="s">
        <v>26</v>
      </c>
      <c r="C149" s="22">
        <f t="shared" ref="C149:C154" si="149">D149+E149+F149+G149</f>
        <v>-0.29149999999999998</v>
      </c>
      <c r="D149" s="22">
        <v>1.61E-2</v>
      </c>
      <c r="E149" s="22">
        <v>1.61E-2</v>
      </c>
      <c r="F149" s="22">
        <v>-0.3397</v>
      </c>
      <c r="G149" s="22">
        <v>1.6E-2</v>
      </c>
      <c r="H149" s="22">
        <f t="shared" ref="H149:H154" si="150">I149+J149+K149+L149</f>
        <v>-9.8704999999999998</v>
      </c>
      <c r="I149" s="23">
        <v>-1.4100999999999999</v>
      </c>
      <c r="J149" s="23">
        <v>-2.8201000000000001</v>
      </c>
      <c r="K149" s="23">
        <v>-2.4753000000000003</v>
      </c>
      <c r="L149" s="23">
        <v>-3.165</v>
      </c>
      <c r="M149" s="22">
        <f t="shared" ref="M149:M154" si="151">N149+O149</f>
        <v>-6.7772000000000006</v>
      </c>
      <c r="N149" s="23">
        <v>-3.3886000000000003</v>
      </c>
      <c r="O149" s="23">
        <v>-3.3886000000000003</v>
      </c>
      <c r="P149" s="19">
        <v>135</v>
      </c>
    </row>
    <row r="150" spans="1:16" s="10" customFormat="1" ht="12.75" customHeight="1" x14ac:dyDescent="0.2">
      <c r="A150" s="18">
        <v>136</v>
      </c>
      <c r="B150" s="24" t="s">
        <v>27</v>
      </c>
      <c r="C150" s="22">
        <f t="shared" si="149"/>
        <v>-192.33399999999995</v>
      </c>
      <c r="D150" s="22">
        <v>-45.912800000000033</v>
      </c>
      <c r="E150" s="22">
        <v>-654.97119999999995</v>
      </c>
      <c r="F150" s="22">
        <v>496.03590000000008</v>
      </c>
      <c r="G150" s="22">
        <v>12.514099999999985</v>
      </c>
      <c r="H150" s="22">
        <f t="shared" si="150"/>
        <v>-239.52620000000005</v>
      </c>
      <c r="I150" s="23">
        <v>32.584900000000005</v>
      </c>
      <c r="J150" s="23">
        <v>87.976299999999981</v>
      </c>
      <c r="K150" s="23">
        <v>-36.313500000000005</v>
      </c>
      <c r="L150" s="23">
        <v>-323.77390000000003</v>
      </c>
      <c r="M150" s="22">
        <f t="shared" si="151"/>
        <v>296.65820000000008</v>
      </c>
      <c r="N150" s="23">
        <v>185.19900000000001</v>
      </c>
      <c r="O150" s="23">
        <v>111.45920000000004</v>
      </c>
      <c r="P150" s="19">
        <v>136</v>
      </c>
    </row>
    <row r="151" spans="1:16" s="10" customFormat="1" ht="12.75" customHeight="1" x14ac:dyDescent="0.2">
      <c r="A151" s="18">
        <v>137</v>
      </c>
      <c r="B151" s="24" t="s">
        <v>28</v>
      </c>
      <c r="C151" s="22">
        <f t="shared" si="149"/>
        <v>-121.40809999999999</v>
      </c>
      <c r="D151" s="22">
        <v>-73.428999999999988</v>
      </c>
      <c r="E151" s="22">
        <v>18.831600000000002</v>
      </c>
      <c r="F151" s="22">
        <v>-14.3192</v>
      </c>
      <c r="G151" s="22">
        <v>-52.491500000000002</v>
      </c>
      <c r="H151" s="22">
        <f t="shared" si="150"/>
        <v>-149.17999999999995</v>
      </c>
      <c r="I151" s="23">
        <v>-266.76909999999998</v>
      </c>
      <c r="J151" s="23">
        <v>20.893000000000015</v>
      </c>
      <c r="K151" s="23">
        <v>-42.724700000000013</v>
      </c>
      <c r="L151" s="23">
        <v>139.42079999999999</v>
      </c>
      <c r="M151" s="22">
        <f t="shared" si="151"/>
        <v>-234.96269999999998</v>
      </c>
      <c r="N151" s="23">
        <v>-254.3329</v>
      </c>
      <c r="O151" s="23">
        <v>19.370199999999997</v>
      </c>
      <c r="P151" s="19">
        <v>137</v>
      </c>
    </row>
    <row r="152" spans="1:16" s="10" customFormat="1" ht="12.75" customHeight="1" x14ac:dyDescent="0.2">
      <c r="A152" s="18">
        <v>138</v>
      </c>
      <c r="B152" s="24" t="s">
        <v>29</v>
      </c>
      <c r="C152" s="22">
        <f t="shared" si="149"/>
        <v>327.44219999999996</v>
      </c>
      <c r="D152" s="22">
        <v>35.573999999999998</v>
      </c>
      <c r="E152" s="22">
        <v>-110.36920000000001</v>
      </c>
      <c r="F152" s="22">
        <v>-29.5382</v>
      </c>
      <c r="G152" s="22">
        <v>431.7756</v>
      </c>
      <c r="H152" s="22">
        <f t="shared" si="150"/>
        <v>-1023.8189</v>
      </c>
      <c r="I152" s="23">
        <v>-384.16249999999997</v>
      </c>
      <c r="J152" s="23">
        <v>-464.6191</v>
      </c>
      <c r="K152" s="23">
        <v>-144.36880000000002</v>
      </c>
      <c r="L152" s="23">
        <v>-30.668499999999998</v>
      </c>
      <c r="M152" s="22">
        <f t="shared" si="151"/>
        <v>15.076499999999982</v>
      </c>
      <c r="N152" s="23">
        <v>-220.8802</v>
      </c>
      <c r="O152" s="23">
        <v>235.95669999999998</v>
      </c>
      <c r="P152" s="19">
        <v>138</v>
      </c>
    </row>
    <row r="153" spans="1:16" s="10" customFormat="1" ht="12.75" customHeight="1" x14ac:dyDescent="0.2">
      <c r="A153" s="18">
        <v>139</v>
      </c>
      <c r="B153" s="24" t="s">
        <v>30</v>
      </c>
      <c r="C153" s="22">
        <f t="shared" si="149"/>
        <v>1046.58</v>
      </c>
      <c r="D153" s="22">
        <v>0</v>
      </c>
      <c r="E153" s="22">
        <v>1046.58</v>
      </c>
      <c r="F153" s="22">
        <v>0</v>
      </c>
      <c r="G153" s="22">
        <v>0</v>
      </c>
      <c r="H153" s="22">
        <f t="shared" si="150"/>
        <v>1750</v>
      </c>
      <c r="I153" s="22">
        <v>0</v>
      </c>
      <c r="J153" s="22">
        <v>1200</v>
      </c>
      <c r="K153" s="22">
        <v>0</v>
      </c>
      <c r="L153" s="22">
        <v>550</v>
      </c>
      <c r="M153" s="22">
        <f t="shared" si="151"/>
        <v>0</v>
      </c>
      <c r="N153" s="22">
        <v>0</v>
      </c>
      <c r="O153" s="22">
        <v>0</v>
      </c>
      <c r="P153" s="19">
        <v>139</v>
      </c>
    </row>
    <row r="154" spans="1:16" s="10" customFormat="1" ht="12.75" customHeight="1" x14ac:dyDescent="0.2">
      <c r="A154" s="18">
        <v>140</v>
      </c>
      <c r="B154" s="24" t="s">
        <v>31</v>
      </c>
      <c r="C154" s="22">
        <f t="shared" si="149"/>
        <v>-390.08319999999998</v>
      </c>
      <c r="D154" s="22">
        <v>-168.48209999999995</v>
      </c>
      <c r="E154" s="22">
        <v>-199.6164</v>
      </c>
      <c r="F154" s="22">
        <v>7.4547999999999952</v>
      </c>
      <c r="G154" s="22">
        <v>-29.43950000000001</v>
      </c>
      <c r="H154" s="22">
        <f t="shared" si="150"/>
        <v>24.209899999999777</v>
      </c>
      <c r="I154" s="23">
        <v>-68.104500000000087</v>
      </c>
      <c r="J154" s="23">
        <v>-210.02820000000031</v>
      </c>
      <c r="K154" s="23">
        <v>220.17430000000002</v>
      </c>
      <c r="L154" s="23">
        <v>82.168300000000158</v>
      </c>
      <c r="M154" s="22">
        <f t="shared" si="151"/>
        <v>262.04370000000006</v>
      </c>
      <c r="N154" s="23">
        <v>166.73660000000001</v>
      </c>
      <c r="O154" s="23">
        <v>95.30710000000002</v>
      </c>
      <c r="P154" s="19">
        <v>140</v>
      </c>
    </row>
    <row r="155" spans="1:16" s="10" customFormat="1" ht="14.1" customHeight="1" x14ac:dyDescent="0.2">
      <c r="A155" s="18">
        <v>141</v>
      </c>
      <c r="B155" s="48" t="s">
        <v>48</v>
      </c>
      <c r="C155" s="27">
        <f>SUM(C156+C157+C158+C159+C160+C161)</f>
        <v>-157.43729999999982</v>
      </c>
      <c r="D155" s="27">
        <f t="shared" ref="D155:G155" si="152">SUM(D156+D157+D158+D159+D160+D161)</f>
        <v>-872.60860000000002</v>
      </c>
      <c r="E155" s="27">
        <f t="shared" si="152"/>
        <v>330.01310000000012</v>
      </c>
      <c r="F155" s="27">
        <f t="shared" si="152"/>
        <v>-230.73340000000002</v>
      </c>
      <c r="G155" s="27">
        <f t="shared" si="152"/>
        <v>615.89159999999993</v>
      </c>
      <c r="H155" s="27">
        <f>SUM(H156+H157+H158+H159+H160+H161)</f>
        <v>240.83430000000035</v>
      </c>
      <c r="I155" s="27">
        <f t="shared" ref="I155:L155" si="153">SUM(I156+I157+I158+I159+I160+I161)</f>
        <v>-9.7648999999998978</v>
      </c>
      <c r="J155" s="27">
        <f t="shared" si="153"/>
        <v>-338.24099999999993</v>
      </c>
      <c r="K155" s="27">
        <f t="shared" si="153"/>
        <v>670.47710000000006</v>
      </c>
      <c r="L155" s="27">
        <f t="shared" si="153"/>
        <v>-81.636899999999741</v>
      </c>
      <c r="M155" s="27">
        <f>SUM(M156+M157+M158+M159+M160+M161)</f>
        <v>-736.96140000000037</v>
      </c>
      <c r="N155" s="27">
        <f t="shared" ref="N155:O155" si="154">SUM(N156+N157+N158+N159+N160+N161)</f>
        <v>90.164999999999679</v>
      </c>
      <c r="O155" s="27">
        <f t="shared" si="154"/>
        <v>-827.12639999999988</v>
      </c>
      <c r="P155" s="19">
        <v>141</v>
      </c>
    </row>
    <row r="156" spans="1:16" s="10" customFormat="1" ht="12.75" customHeight="1" x14ac:dyDescent="0.2">
      <c r="A156" s="18">
        <v>142</v>
      </c>
      <c r="B156" s="24" t="s">
        <v>26</v>
      </c>
      <c r="C156" s="22">
        <f t="shared" ref="C156:C162" si="155">D156+E156+F156+G156</f>
        <v>-552.6869999999999</v>
      </c>
      <c r="D156" s="22">
        <v>-144.63460000000001</v>
      </c>
      <c r="E156" s="22">
        <v>-144.99199999999996</v>
      </c>
      <c r="F156" s="22">
        <v>-183.89559999999997</v>
      </c>
      <c r="G156" s="22">
        <v>-79.1648</v>
      </c>
      <c r="H156" s="22">
        <f t="shared" ref="H156:H162" si="156">I156+J156+K156+L156</f>
        <v>-782.44150000000013</v>
      </c>
      <c r="I156" s="23">
        <v>-185.25970000000001</v>
      </c>
      <c r="J156" s="23">
        <v>-176.59569999999999</v>
      </c>
      <c r="K156" s="23">
        <v>-199.16140000000001</v>
      </c>
      <c r="L156" s="23">
        <v>-221.42470000000003</v>
      </c>
      <c r="M156" s="22">
        <f t="shared" ref="M156:M161" si="157">N156+O156</f>
        <v>-397.84120000000007</v>
      </c>
      <c r="N156" s="23">
        <v>-215.23730000000003</v>
      </c>
      <c r="O156" s="23">
        <v>-182.60390000000001</v>
      </c>
      <c r="P156" s="19">
        <v>142</v>
      </c>
    </row>
    <row r="157" spans="1:16" s="10" customFormat="1" ht="12.75" customHeight="1" x14ac:dyDescent="0.2">
      <c r="A157" s="18">
        <v>143</v>
      </c>
      <c r="B157" s="24" t="s">
        <v>27</v>
      </c>
      <c r="C157" s="22">
        <f t="shared" si="155"/>
        <v>1256.4480999999994</v>
      </c>
      <c r="D157" s="22">
        <v>-268.42710000000011</v>
      </c>
      <c r="E157" s="22">
        <v>852.52379999999971</v>
      </c>
      <c r="F157" s="22">
        <v>335.75949999999995</v>
      </c>
      <c r="G157" s="22">
        <v>336.59189999999984</v>
      </c>
      <c r="H157" s="22">
        <f t="shared" si="156"/>
        <v>715.48240000000021</v>
      </c>
      <c r="I157" s="23">
        <v>-54.716199999999958</v>
      </c>
      <c r="J157" s="23">
        <v>-18.176300000000083</v>
      </c>
      <c r="K157" s="23">
        <v>886.9837</v>
      </c>
      <c r="L157" s="23">
        <v>-98.608799999999746</v>
      </c>
      <c r="M157" s="22">
        <f t="shared" si="157"/>
        <v>-359.40710000000047</v>
      </c>
      <c r="N157" s="23">
        <v>317.43619999999964</v>
      </c>
      <c r="O157" s="23">
        <v>-676.84330000000011</v>
      </c>
      <c r="P157" s="19">
        <v>143</v>
      </c>
    </row>
    <row r="158" spans="1:16" s="10" customFormat="1" ht="12.75" customHeight="1" x14ac:dyDescent="0.2">
      <c r="A158" s="18">
        <v>144</v>
      </c>
      <c r="B158" s="24" t="s">
        <v>28</v>
      </c>
      <c r="C158" s="22">
        <f t="shared" si="155"/>
        <v>-44.27509999999991</v>
      </c>
      <c r="D158" s="22">
        <v>2.1214000000000226</v>
      </c>
      <c r="E158" s="22">
        <v>-33.168599999999969</v>
      </c>
      <c r="F158" s="22">
        <v>2.7406000000000432</v>
      </c>
      <c r="G158" s="22">
        <v>-15.968500000000006</v>
      </c>
      <c r="H158" s="22">
        <f t="shared" si="156"/>
        <v>-141.5250999999999</v>
      </c>
      <c r="I158" s="23">
        <v>227.98950000000002</v>
      </c>
      <c r="J158" s="23">
        <v>-33.268099999999947</v>
      </c>
      <c r="K158" s="23">
        <v>-31.286500000000032</v>
      </c>
      <c r="L158" s="23">
        <v>-304.95999999999992</v>
      </c>
      <c r="M158" s="22">
        <f t="shared" si="157"/>
        <v>225.04630000000012</v>
      </c>
      <c r="N158" s="23">
        <v>209.51120000000009</v>
      </c>
      <c r="O158" s="23">
        <v>15.535100000000021</v>
      </c>
      <c r="P158" s="19">
        <v>144</v>
      </c>
    </row>
    <row r="159" spans="1:16" s="10" customFormat="1" ht="12.75" customHeight="1" x14ac:dyDescent="0.2">
      <c r="A159" s="18">
        <v>145</v>
      </c>
      <c r="B159" s="24" t="s">
        <v>29</v>
      </c>
      <c r="C159" s="22">
        <f t="shared" si="155"/>
        <v>-434.53039999999999</v>
      </c>
      <c r="D159" s="22">
        <v>-342.13240000000002</v>
      </c>
      <c r="E159" s="22">
        <v>-192.3596</v>
      </c>
      <c r="F159" s="22">
        <v>-369.31330000000003</v>
      </c>
      <c r="G159" s="22">
        <v>469.2749</v>
      </c>
      <c r="H159" s="22">
        <f t="shared" si="156"/>
        <v>18.212300000000027</v>
      </c>
      <c r="I159" s="23">
        <v>-48.881500000000003</v>
      </c>
      <c r="J159" s="23">
        <v>-100.29510000000001</v>
      </c>
      <c r="K159" s="23">
        <v>-155.9675</v>
      </c>
      <c r="L159" s="23">
        <v>323.35640000000001</v>
      </c>
      <c r="M159" s="22">
        <f t="shared" si="157"/>
        <v>-289.20870000000002</v>
      </c>
      <c r="N159" s="23">
        <v>-144.30510000000001</v>
      </c>
      <c r="O159" s="23">
        <v>-144.90360000000001</v>
      </c>
      <c r="P159" s="19">
        <v>145</v>
      </c>
    </row>
    <row r="160" spans="1:16" s="10" customFormat="1" ht="12.75" customHeight="1" x14ac:dyDescent="0.2">
      <c r="A160" s="18">
        <v>146</v>
      </c>
      <c r="B160" s="24" t="s">
        <v>30</v>
      </c>
      <c r="C160" s="22">
        <f t="shared" si="155"/>
        <v>388.75</v>
      </c>
      <c r="D160" s="22">
        <v>182.52999999999997</v>
      </c>
      <c r="E160" s="22">
        <v>-133.81</v>
      </c>
      <c r="F160" s="22">
        <v>224.81</v>
      </c>
      <c r="G160" s="22">
        <v>115.22</v>
      </c>
      <c r="H160" s="22">
        <f t="shared" si="156"/>
        <v>421.19</v>
      </c>
      <c r="I160" s="23">
        <v>50.19</v>
      </c>
      <c r="J160" s="23">
        <v>-45.15</v>
      </c>
      <c r="K160" s="23">
        <v>189.88</v>
      </c>
      <c r="L160" s="23">
        <v>226.27</v>
      </c>
      <c r="M160" s="22">
        <f t="shared" si="157"/>
        <v>22.318000000000012</v>
      </c>
      <c r="N160" s="23">
        <v>-108.92000000000002</v>
      </c>
      <c r="O160" s="23">
        <v>131.23800000000003</v>
      </c>
      <c r="P160" s="19">
        <v>146</v>
      </c>
    </row>
    <row r="161" spans="1:16" s="10" customFormat="1" ht="12.75" customHeight="1" x14ac:dyDescent="0.2">
      <c r="A161" s="18">
        <v>147</v>
      </c>
      <c r="B161" s="24" t="s">
        <v>31</v>
      </c>
      <c r="C161" s="22">
        <f t="shared" si="155"/>
        <v>-771.14289999999937</v>
      </c>
      <c r="D161" s="22">
        <v>-302.06589999999977</v>
      </c>
      <c r="E161" s="22">
        <v>-18.180499999999654</v>
      </c>
      <c r="F161" s="22">
        <v>-240.83460000000002</v>
      </c>
      <c r="G161" s="22">
        <v>-210.06189999999989</v>
      </c>
      <c r="H161" s="22">
        <f t="shared" si="156"/>
        <v>9.9162000000001385</v>
      </c>
      <c r="I161" s="23">
        <v>0.91300000000005355</v>
      </c>
      <c r="J161" s="23">
        <v>35.244200000000099</v>
      </c>
      <c r="K161" s="23">
        <v>-19.971199999999953</v>
      </c>
      <c r="L161" s="23">
        <v>-6.2698000000000604</v>
      </c>
      <c r="M161" s="22">
        <f t="shared" si="157"/>
        <v>62.131300000000067</v>
      </c>
      <c r="N161" s="23">
        <v>31.680000000000035</v>
      </c>
      <c r="O161" s="23">
        <v>30.451300000000032</v>
      </c>
      <c r="P161" s="19">
        <v>147</v>
      </c>
    </row>
    <row r="162" spans="1:16" s="10" customFormat="1" ht="14.1" customHeight="1" x14ac:dyDescent="0.2">
      <c r="A162" s="18">
        <v>148</v>
      </c>
      <c r="B162" s="48" t="s">
        <v>49</v>
      </c>
      <c r="C162" s="27">
        <f t="shared" si="155"/>
        <v>971.10919999999987</v>
      </c>
      <c r="D162" s="27">
        <v>747.01299999999992</v>
      </c>
      <c r="E162" s="27">
        <v>-587.71690000000001</v>
      </c>
      <c r="F162" s="27">
        <v>561.58349999999996</v>
      </c>
      <c r="G162" s="27">
        <v>250.2296</v>
      </c>
      <c r="H162" s="27">
        <f t="shared" si="156"/>
        <v>632.34040000000027</v>
      </c>
      <c r="I162" s="28">
        <v>722.47660000000008</v>
      </c>
      <c r="J162" s="28">
        <v>-102.9254</v>
      </c>
      <c r="K162" s="28">
        <v>697.65740000000005</v>
      </c>
      <c r="L162" s="28">
        <v>-684.86819999999989</v>
      </c>
      <c r="M162" s="27">
        <f>N162+O162</f>
        <v>-4.5108999999999924</v>
      </c>
      <c r="N162" s="28">
        <v>214.5472</v>
      </c>
      <c r="O162" s="28">
        <v>-219.0581</v>
      </c>
      <c r="P162" s="19">
        <v>148</v>
      </c>
    </row>
    <row r="163" spans="1:16" s="10" customFormat="1" ht="15" customHeight="1" x14ac:dyDescent="0.2">
      <c r="A163" s="18">
        <v>149</v>
      </c>
      <c r="B163" s="47" t="s">
        <v>50</v>
      </c>
      <c r="C163" s="44">
        <f t="shared" ref="C163" si="158">-C14-C105</f>
        <v>-2065.9116999999997</v>
      </c>
      <c r="D163" s="44">
        <f>-D14-D105</f>
        <v>49.895699999999579</v>
      </c>
      <c r="E163" s="44">
        <f t="shared" ref="E163:L163" si="159">-E14-E105</f>
        <v>-490.28419999999971</v>
      </c>
      <c r="F163" s="44">
        <f t="shared" si="159"/>
        <v>-535.41110000000072</v>
      </c>
      <c r="G163" s="44">
        <f t="shared" si="159"/>
        <v>-1090.1120999999987</v>
      </c>
      <c r="H163" s="44">
        <f t="shared" si="159"/>
        <v>440.53501999999935</v>
      </c>
      <c r="I163" s="44">
        <f t="shared" si="159"/>
        <v>556.87470000000053</v>
      </c>
      <c r="J163" s="44">
        <f t="shared" si="159"/>
        <v>-86.378780000000461</v>
      </c>
      <c r="K163" s="44">
        <f t="shared" si="159"/>
        <v>-458.91420000000153</v>
      </c>
      <c r="L163" s="44">
        <f t="shared" si="159"/>
        <v>428.95330000000035</v>
      </c>
      <c r="M163" s="44">
        <f t="shared" ref="M163:O163" si="160">-M14-M105</f>
        <v>1020.3734000000022</v>
      </c>
      <c r="N163" s="44">
        <f t="shared" si="160"/>
        <v>641.35330000000204</v>
      </c>
      <c r="O163" s="44">
        <f t="shared" si="160"/>
        <v>379.02010000000109</v>
      </c>
      <c r="P163" s="19">
        <v>149</v>
      </c>
    </row>
    <row r="164" spans="1:16" s="10" customFormat="1" ht="6" customHeight="1" x14ac:dyDescent="0.2">
      <c r="A164" s="29"/>
      <c r="B164" s="30"/>
      <c r="C164" s="31"/>
      <c r="D164" s="31"/>
      <c r="E164" s="31"/>
      <c r="F164" s="31"/>
      <c r="G164" s="31"/>
      <c r="H164" s="32"/>
      <c r="I164" s="33"/>
      <c r="J164" s="34"/>
      <c r="K164" s="34"/>
      <c r="L164" s="34"/>
      <c r="M164" s="32"/>
      <c r="N164" s="34"/>
      <c r="O164" s="34"/>
      <c r="P164" s="35"/>
    </row>
    <row r="165" spans="1:16" ht="6" customHeight="1" x14ac:dyDescent="0.2">
      <c r="B165" s="36"/>
      <c r="C165" s="37"/>
      <c r="D165" s="37"/>
      <c r="E165" s="37"/>
      <c r="F165" s="37"/>
      <c r="G165" s="37"/>
      <c r="H165" s="38"/>
      <c r="I165" s="39"/>
      <c r="J165" s="39"/>
      <c r="K165" s="39"/>
      <c r="L165" s="39"/>
      <c r="M165" s="39"/>
      <c r="N165" s="39"/>
      <c r="O165" s="39"/>
    </row>
    <row r="166" spans="1:16" ht="12.75" customHeight="1" x14ac:dyDescent="0.2">
      <c r="A166" s="43" t="s">
        <v>19</v>
      </c>
    </row>
    <row r="167" spans="1:16" ht="12.75" customHeight="1" x14ac:dyDescent="0.2">
      <c r="A167" s="40" t="s">
        <v>14</v>
      </c>
    </row>
    <row r="168" spans="1:16" ht="12.75" customHeight="1" x14ac:dyDescent="0.2">
      <c r="A168" s="40" t="s">
        <v>15</v>
      </c>
    </row>
    <row r="171" spans="1:16" ht="12.75" customHeight="1" x14ac:dyDescent="0.2">
      <c r="B171" s="42"/>
    </row>
    <row r="172" spans="1:16" ht="12.75" customHeight="1" x14ac:dyDescent="0.2">
      <c r="B172" s="42"/>
    </row>
    <row r="173" spans="1:16" ht="12.75" customHeight="1" x14ac:dyDescent="0.2">
      <c r="B173" s="42"/>
    </row>
  </sheetData>
  <mergeCells count="18">
    <mergeCell ref="C8:G8"/>
    <mergeCell ref="C9:G9"/>
    <mergeCell ref="H8:O8"/>
    <mergeCell ref="H9:O9"/>
    <mergeCell ref="C10:G10"/>
    <mergeCell ref="H10:L10"/>
    <mergeCell ref="M10:O10"/>
    <mergeCell ref="H1:P1"/>
    <mergeCell ref="H2:P2"/>
    <mergeCell ref="H3:P3"/>
    <mergeCell ref="A1:G1"/>
    <mergeCell ref="A2:G2"/>
    <mergeCell ref="A3:G3"/>
    <mergeCell ref="N11:O11"/>
    <mergeCell ref="C11:C12"/>
    <mergeCell ref="D11:G11"/>
    <mergeCell ref="H11:H12"/>
    <mergeCell ref="I11:L11"/>
  </mergeCells>
  <printOptions horizontalCentered="1"/>
  <pageMargins left="0.70866141732283472" right="0.70866141732283472" top="0.74803149606299213" bottom="0.74803149606299213" header="0.31496062992125984" footer="0.31496062992125984"/>
  <pageSetup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4 RXS</vt:lpstr>
      <vt:lpstr>'Cuadro 4 RXS'!Área_de_impresión</vt:lpstr>
      <vt:lpstr>'Cuadro 4 RXS'!Títulos_a_imprimir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2019-09-23T15:29:17Z</cp:lastPrinted>
  <dcterms:created xsi:type="dcterms:W3CDTF">2018-11-21T20:09:16Z</dcterms:created>
  <dcterms:modified xsi:type="dcterms:W3CDTF">2019-09-23T17:08:26Z</dcterms:modified>
</cp:coreProperties>
</file>